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ASBIS\Raporty\Raporty półroczne\Raport za I półrocze 2019\materiały dla analityków\"/>
    </mc:Choice>
  </mc:AlternateContent>
  <xr:revisionPtr revIDLastSave="0" documentId="13_ncr:1_{9B86C807-4D78-4CB5-A102-8784B8AE8D75}" xr6:coauthVersionLast="43" xr6:coauthVersionMax="43" xr10:uidLastSave="{00000000-0000-0000-0000-000000000000}"/>
  <bookViews>
    <workbookView xWindow="0" yWindow="360" windowWidth="10524" windowHeight="9684" tabRatio="889" firstSheet="1" activeTab="3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Sheet'!$A$2:$C$57</definedName>
    <definedName name="_xlnm.Print_Area" localSheetId="2">'Cash Flow'!$A$2:$C$63</definedName>
    <definedName name="_xlnm.Print_Area" localSheetId="1">'Income Statement'!$A$1:$B$35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2" l="1"/>
  <c r="C37" i="2"/>
  <c r="C32" i="2"/>
  <c r="C26" i="2"/>
  <c r="C28" i="2"/>
  <c r="C27" i="2"/>
  <c r="C8" i="2"/>
  <c r="C20" i="5" l="1"/>
  <c r="B20" i="5"/>
  <c r="B12" i="9" l="1"/>
  <c r="B5" i="9"/>
  <c r="C5" i="9"/>
  <c r="B6" i="9"/>
  <c r="C6" i="9"/>
  <c r="B37" i="2"/>
  <c r="B32" i="2"/>
  <c r="B26" i="2"/>
  <c r="B15" i="2"/>
  <c r="B8" i="2"/>
  <c r="B46" i="3"/>
  <c r="B40" i="3"/>
  <c r="B22" i="3"/>
  <c r="B30" i="3" s="1"/>
  <c r="B33" i="3" s="1"/>
  <c r="B5" i="3"/>
  <c r="C5" i="3"/>
  <c r="B6" i="3"/>
  <c r="C6" i="3"/>
  <c r="B10" i="5"/>
  <c r="B14" i="5" s="1"/>
  <c r="B23" i="5" s="1"/>
  <c r="B44" i="2" l="1"/>
  <c r="B23" i="2"/>
  <c r="B48" i="3"/>
  <c r="B50" i="3" s="1"/>
  <c r="C23" i="2"/>
  <c r="C44" i="2" l="1"/>
</calcChain>
</file>

<file path=xl/sharedStrings.xml><?xml version="1.0" encoding="utf-8"?>
<sst xmlns="http://schemas.openxmlformats.org/spreadsheetml/2006/main" count="120" uniqueCount="111">
  <si>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</si>
  <si>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</si>
  <si>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</si>
  <si>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</si>
  <si>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</si>
  <si>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</si>
  <si>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</si>
  <si>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</si>
  <si>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</si>
  <si>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</si>
  <si>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</si>
  <si>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</si>
  <si>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</si>
  <si>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</si>
  <si>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</si>
  <si>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</si>
  <si>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</si>
  <si>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</si>
  <si>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</si>
  <si>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</si>
  <si>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</si>
  <si>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</si>
  <si>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</si>
  <si>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</si>
  <si>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</si>
  <si>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</si>
  <si>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</si>
  <si>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</si>
  <si>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</si>
  <si>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</si>
  <si>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Current taxation</t>
  </si>
  <si>
    <t>Cash at bank and in hand</t>
  </si>
  <si>
    <t>Share capital</t>
  </si>
  <si>
    <t>Share premium</t>
  </si>
  <si>
    <t>Long term borrowings</t>
  </si>
  <si>
    <t>Other long term borrowings</t>
  </si>
  <si>
    <t xml:space="preserve">Deferred tax liabilities 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</si>
  <si>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</si>
  <si>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</si>
  <si>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</si>
  <si>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</si>
  <si>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</si>
  <si>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</si>
  <si>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</si>
  <si>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</si>
  <si>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Depreciation of property, plant and equipment</t>
  </si>
  <si>
    <t>Amortisation of intangible assets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</si>
  <si>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</si>
  <si>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</si>
  <si>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</si>
  <si>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</si>
  <si>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</si>
  <si>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</si>
  <si>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</si>
  <si>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</si>
  <si>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</si>
  <si>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</si>
  <si>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</si>
  <si>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</si>
  <si>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</si>
  <si>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</si>
  <si>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</si>
  <si>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</si>
  <si>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Other gains and losses</t>
  </si>
  <si>
    <t>Consolidated statement of financial position of ASBISc Enterprises Plc (in US$)</t>
  </si>
  <si>
    <t>Consolidated revenues by regions (in US$)</t>
  </si>
  <si>
    <t>Property, plant and equipment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</si>
  <si>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</si>
  <si>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</si>
  <si>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</si>
  <si>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</si>
  <si>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Decrease in factoring creditors</t>
  </si>
  <si>
    <t>Cash outflows from operations</t>
  </si>
  <si>
    <t>Net cash outflows from operating activities</t>
  </si>
  <si>
    <t>Proceeds from sale of property, plant and equipment and intangible assets</t>
  </si>
  <si>
    <t>Net cash inflows/(outflows) from financing activities</t>
  </si>
  <si>
    <t>Net decrease in cash and cash equivalents</t>
  </si>
  <si>
    <t>Cash and cash equivalents at beginning of the period</t>
  </si>
  <si>
    <t>Cash and cash equivalents at end of the period</t>
  </si>
  <si>
    <t>Equity holders of the parent</t>
  </si>
  <si>
    <t>Condensed consolidated interim statement of profit or loss of ASBISc Enterprises Plc (in US$)</t>
  </si>
  <si>
    <t>Condensed consolidated interim Statement of Cash Flows ASBISc Enterprises Plc (in US$)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</si>
  <si>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</si>
  <si>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</si>
  <si>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</si>
  <si>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</si>
  <si>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</si>
  <si>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</si>
  <si>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</si>
  <si>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H1 2018</t>
  </si>
  <si>
    <t>01/01/2018- 30/06/2018</t>
  </si>
  <si>
    <t>Impairment losses on intangible assets and goodwill</t>
  </si>
  <si>
    <t>-</t>
  </si>
  <si>
    <t>Payment of final dividend</t>
  </si>
  <si>
    <t xml:space="preserve">CONSOLIDATED H1 19 FINANCIAL STATEMENTS OF ASBISc Enterprises Plc </t>
  </si>
  <si>
    <t>01/01/2019- 30/06/2019</t>
  </si>
  <si>
    <t>H1 2019</t>
  </si>
  <si>
    <t>30/06/2019</t>
  </si>
  <si>
    <t>Share of profit/(loss) of equity-accounted investees</t>
  </si>
  <si>
    <t>Equity - accounted investees</t>
  </si>
  <si>
    <t>Decrease/ (Increase) in inventories</t>
  </si>
  <si>
    <t>(Decrease)/ increase in other current liabilities</t>
  </si>
  <si>
    <t>Share of loss from associates</t>
  </si>
  <si>
    <t>Loss/(profit) from the sale of property, plant and equipment and intangible assets assets</t>
  </si>
  <si>
    <t>(Increase)/decrease in other current assets</t>
  </si>
  <si>
    <t>Decrease in trade payables</t>
  </si>
  <si>
    <t>Increase in other non current liabilities</t>
  </si>
  <si>
    <t>Repayments of long-term loans and long-term obligations under finance lease under finance lease</t>
  </si>
  <si>
    <t>Proceeds of short-term borrowings and short-term obligations under finance lease obligations under finance lease</t>
  </si>
  <si>
    <t xml:space="preserve">Retained earnings and other components of equity </t>
  </si>
  <si>
    <t>Decrease in trade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</si>
</sst>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94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86</v>
      </c>
    </row>
    <row r="13" spans="1:2" x14ac:dyDescent="0.25">
      <c r="A13" s="60" t="s">
        <v>3</v>
      </c>
      <c r="B13" s="61" t="s">
        <v>87</v>
      </c>
    </row>
    <row r="14" spans="1:2" x14ac:dyDescent="0.25">
      <c r="A14" s="60" t="s">
        <v>2</v>
      </c>
      <c r="B14" s="61" t="s">
        <v>67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zoomScale="82" zoomScaleNormal="70" zoomScaleSheetLayoutView="106" workbookViewId="0">
      <pane ySplit="6" topLeftCell="A13" activePane="bottomLeft" state="frozen"/>
      <selection pane="bottomLeft" activeCell="C25" sqref="C25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80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16" t="s">
        <v>96</v>
      </c>
      <c r="C5" s="16" t="s">
        <v>89</v>
      </c>
      <c r="E5" s="23"/>
      <c r="F5" s="23"/>
      <c r="G5" s="23"/>
    </row>
    <row r="6" spans="1:7" s="17" customFormat="1" ht="33.450000000000003" customHeight="1" x14ac:dyDescent="0.25">
      <c r="A6" s="18"/>
      <c r="B6" s="19" t="s">
        <v>95</v>
      </c>
      <c r="C6" s="19" t="s">
        <v>90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788240578</v>
      </c>
      <c r="C8" s="57">
        <v>966186846</v>
      </c>
    </row>
    <row r="9" spans="1:7" s="23" customFormat="1" x14ac:dyDescent="0.25">
      <c r="A9" s="23" t="s">
        <v>17</v>
      </c>
      <c r="B9" s="57">
        <v>-746079775</v>
      </c>
      <c r="C9" s="57">
        <v>-923004528</v>
      </c>
    </row>
    <row r="10" spans="1:7" s="23" customFormat="1" x14ac:dyDescent="0.25">
      <c r="A10" s="24" t="s">
        <v>82</v>
      </c>
      <c r="B10" s="25">
        <f>B8+B9</f>
        <v>42160803</v>
      </c>
      <c r="C10" s="25">
        <v>43182318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-20093065</v>
      </c>
      <c r="C12" s="57">
        <v>-22964494</v>
      </c>
      <c r="D12" s="26"/>
    </row>
    <row r="13" spans="1:7" s="23" customFormat="1" x14ac:dyDescent="0.25">
      <c r="A13" s="23" t="s">
        <v>19</v>
      </c>
      <c r="B13" s="57">
        <v>-12193932</v>
      </c>
      <c r="C13" s="57">
        <v>-11084411</v>
      </c>
      <c r="D13" s="26"/>
    </row>
    <row r="14" spans="1:7" s="23" customFormat="1" x14ac:dyDescent="0.25">
      <c r="A14" s="24" t="s">
        <v>83</v>
      </c>
      <c r="B14" s="25">
        <f>B10+B12+B13</f>
        <v>9873806</v>
      </c>
      <c r="C14" s="25">
        <v>9133413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1537380</v>
      </c>
      <c r="C16" s="57">
        <v>2252398</v>
      </c>
    </row>
    <row r="17" spans="1:3" s="23" customFormat="1" x14ac:dyDescent="0.25">
      <c r="A17" s="23" t="s">
        <v>20</v>
      </c>
      <c r="B17" s="57">
        <v>-8606963</v>
      </c>
      <c r="C17" s="57">
        <v>-7810500</v>
      </c>
    </row>
    <row r="18" spans="1:3" s="23" customFormat="1" x14ac:dyDescent="0.25">
      <c r="A18" s="23" t="s">
        <v>63</v>
      </c>
      <c r="B18" s="57">
        <v>320233</v>
      </c>
      <c r="C18" s="57">
        <v>154758</v>
      </c>
    </row>
    <row r="19" spans="1:3" s="23" customFormat="1" x14ac:dyDescent="0.25">
      <c r="A19" s="23" t="s">
        <v>98</v>
      </c>
      <c r="B19" s="57">
        <v>-2295</v>
      </c>
      <c r="C19" s="57"/>
    </row>
    <row r="20" spans="1:3" s="23" customFormat="1" x14ac:dyDescent="0.25">
      <c r="A20" s="24" t="s">
        <v>88</v>
      </c>
      <c r="B20" s="25">
        <f>SUM(B14:B19)</f>
        <v>3122161</v>
      </c>
      <c r="C20" s="25">
        <f>SUM(C14:C19)</f>
        <v>3730069</v>
      </c>
    </row>
    <row r="21" spans="1:3" s="23" customFormat="1" x14ac:dyDescent="0.25">
      <c r="B21" s="27"/>
      <c r="C21" s="27"/>
    </row>
    <row r="22" spans="1:3" s="23" customFormat="1" x14ac:dyDescent="0.25">
      <c r="A22" s="23" t="s">
        <v>21</v>
      </c>
      <c r="B22" s="57">
        <v>-515545</v>
      </c>
      <c r="C22" s="57">
        <v>-780862</v>
      </c>
    </row>
    <row r="23" spans="1:3" s="23" customFormat="1" x14ac:dyDescent="0.25">
      <c r="A23" s="24" t="s">
        <v>84</v>
      </c>
      <c r="B23" s="25">
        <f>B20+B22</f>
        <v>2606616</v>
      </c>
      <c r="C23" s="25">
        <v>2949207</v>
      </c>
    </row>
    <row r="24" spans="1:3" s="23" customFormat="1" x14ac:dyDescent="0.25">
      <c r="A24" s="29" t="s">
        <v>85</v>
      </c>
      <c r="B24" s="30"/>
      <c r="C24" s="30"/>
    </row>
    <row r="25" spans="1:3" s="23" customFormat="1" x14ac:dyDescent="0.25">
      <c r="A25" s="24" t="s">
        <v>79</v>
      </c>
      <c r="B25" s="25">
        <v>2616889</v>
      </c>
      <c r="C25" s="25">
        <v>2942337</v>
      </c>
    </row>
    <row r="26" spans="1:3" s="23" customFormat="1" x14ac:dyDescent="0.25">
      <c r="A26" s="23" t="s">
        <v>22</v>
      </c>
      <c r="B26" s="57">
        <v>-10273</v>
      </c>
      <c r="C26" s="57">
        <v>6870</v>
      </c>
    </row>
    <row r="27" spans="1:3" s="23" customFormat="1" x14ac:dyDescent="0.25">
      <c r="A27" s="29"/>
      <c r="B27" s="31"/>
      <c r="C27" s="31"/>
    </row>
    <row r="28" spans="1:3" s="23" customFormat="1" x14ac:dyDescent="0.25"/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="70" zoomScaleNormal="70" zoomScaleSheetLayoutView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defaultColWidth="9.109375" defaultRowHeight="13.2" x14ac:dyDescent="0.25"/>
  <cols>
    <col min="1" max="1" width="80.109375" style="1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81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H1 2019</v>
      </c>
      <c r="C5" s="16" t="str">
        <f>'Income Statement'!C5</f>
        <v>H1 2018</v>
      </c>
    </row>
    <row r="6" spans="1:6" ht="35.1" customHeight="1" x14ac:dyDescent="0.25">
      <c r="A6" s="15"/>
      <c r="B6" s="19" t="str">
        <f>'Income Statement'!B6</f>
        <v>01/01/2019- 30/06/2019</v>
      </c>
      <c r="C6" s="19" t="str">
        <f>'Income Statement'!C6</f>
        <v>01/01/2018- 30/06/2018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68</v>
      </c>
      <c r="B8" s="35">
        <v>3122161</v>
      </c>
      <c r="C8" s="35">
        <v>3730069</v>
      </c>
      <c r="E8" s="22"/>
      <c r="F8" s="22"/>
    </row>
    <row r="9" spans="1:6" s="23" customFormat="1" x14ac:dyDescent="0.25">
      <c r="A9" s="36" t="s">
        <v>43</v>
      </c>
      <c r="B9" s="27"/>
      <c r="C9" s="27"/>
      <c r="E9" s="22"/>
      <c r="F9" s="22"/>
    </row>
    <row r="10" spans="1:6" s="23" customFormat="1" x14ac:dyDescent="0.25">
      <c r="A10" s="36" t="s">
        <v>44</v>
      </c>
      <c r="B10" s="37">
        <v>-63417</v>
      </c>
      <c r="C10" s="37">
        <v>-463583</v>
      </c>
      <c r="E10" s="22"/>
      <c r="F10" s="22"/>
    </row>
    <row r="11" spans="1:6" s="23" customFormat="1" x14ac:dyDescent="0.25">
      <c r="A11" s="36" t="s">
        <v>47</v>
      </c>
      <c r="B11" s="37">
        <v>143700</v>
      </c>
      <c r="C11" s="37">
        <v>72026</v>
      </c>
      <c r="E11" s="22"/>
      <c r="F11" s="22"/>
    </row>
    <row r="12" spans="1:6" s="23" customFormat="1" x14ac:dyDescent="0.25">
      <c r="A12" s="36" t="s">
        <v>48</v>
      </c>
      <c r="B12" s="37">
        <v>-1712</v>
      </c>
      <c r="C12" s="37">
        <v>-49365</v>
      </c>
      <c r="E12" s="22"/>
      <c r="F12" s="22"/>
    </row>
    <row r="13" spans="1:6" s="23" customFormat="1" x14ac:dyDescent="0.25">
      <c r="A13" s="36" t="s">
        <v>45</v>
      </c>
      <c r="B13" s="37">
        <v>1377537</v>
      </c>
      <c r="C13" s="37">
        <v>752078</v>
      </c>
      <c r="E13" s="22"/>
      <c r="F13" s="22"/>
    </row>
    <row r="14" spans="1:6" s="23" customFormat="1" x14ac:dyDescent="0.25">
      <c r="A14" s="36" t="s">
        <v>46</v>
      </c>
      <c r="B14" s="37">
        <v>542324</v>
      </c>
      <c r="C14" s="37">
        <v>491775</v>
      </c>
      <c r="E14" s="22"/>
      <c r="F14" s="22"/>
    </row>
    <row r="15" spans="1:6" s="23" customFormat="1" x14ac:dyDescent="0.25">
      <c r="A15" s="36" t="s">
        <v>91</v>
      </c>
      <c r="B15" s="37">
        <v>14057</v>
      </c>
      <c r="C15" s="37" t="s">
        <v>92</v>
      </c>
      <c r="E15" s="22"/>
      <c r="F15" s="22"/>
    </row>
    <row r="16" spans="1:6" s="23" customFormat="1" x14ac:dyDescent="0.25">
      <c r="A16" s="36" t="s">
        <v>69</v>
      </c>
      <c r="B16" s="37">
        <v>-107860</v>
      </c>
      <c r="C16" s="37">
        <v>-710673</v>
      </c>
      <c r="E16" s="22"/>
      <c r="F16" s="22"/>
    </row>
    <row r="17" spans="1:6" s="23" customFormat="1" x14ac:dyDescent="0.25">
      <c r="A17" s="38" t="s">
        <v>49</v>
      </c>
      <c r="B17" s="37">
        <v>-111677</v>
      </c>
      <c r="C17" s="37">
        <v>-84812</v>
      </c>
      <c r="E17" s="22"/>
      <c r="F17" s="22"/>
    </row>
    <row r="18" spans="1:6" s="23" customFormat="1" x14ac:dyDescent="0.25">
      <c r="A18" s="36" t="s">
        <v>50</v>
      </c>
      <c r="B18" s="37">
        <v>2352983</v>
      </c>
      <c r="C18" s="37">
        <v>2039117</v>
      </c>
      <c r="E18" s="22"/>
      <c r="F18" s="22"/>
    </row>
    <row r="19" spans="1:6" s="23" customFormat="1" x14ac:dyDescent="0.25">
      <c r="A19" s="36" t="s">
        <v>102</v>
      </c>
      <c r="B19" s="37">
        <v>2295</v>
      </c>
      <c r="C19" s="37" t="s">
        <v>92</v>
      </c>
      <c r="E19" s="22"/>
      <c r="F19" s="22"/>
    </row>
    <row r="20" spans="1:6" s="23" customFormat="1" x14ac:dyDescent="0.25">
      <c r="A20" s="38" t="s">
        <v>103</v>
      </c>
      <c r="B20" s="37">
        <v>2150</v>
      </c>
      <c r="C20" s="37">
        <v>-24038</v>
      </c>
      <c r="E20" s="22"/>
      <c r="F20" s="22"/>
    </row>
    <row r="21" spans="1:6" s="23" customFormat="1" x14ac:dyDescent="0.25">
      <c r="A21" s="36"/>
      <c r="B21" s="27"/>
      <c r="C21" s="27"/>
      <c r="E21" s="22"/>
      <c r="F21" s="22"/>
    </row>
    <row r="22" spans="1:6" s="23" customFormat="1" x14ac:dyDescent="0.25">
      <c r="A22" s="34" t="s">
        <v>70</v>
      </c>
      <c r="B22" s="58">
        <f>SUM(B8:B20)</f>
        <v>7272541</v>
      </c>
      <c r="C22" s="58">
        <v>5752594</v>
      </c>
      <c r="E22" s="22"/>
      <c r="F22" s="22"/>
    </row>
    <row r="23" spans="1:6" s="23" customFormat="1" x14ac:dyDescent="0.25">
      <c r="A23" s="36" t="s">
        <v>100</v>
      </c>
      <c r="B23" s="59">
        <v>25348665</v>
      </c>
      <c r="C23" s="59">
        <v>-11265535</v>
      </c>
      <c r="E23" s="22"/>
      <c r="F23" s="22"/>
    </row>
    <row r="24" spans="1:6" s="23" customFormat="1" x14ac:dyDescent="0.25">
      <c r="A24" s="36" t="s">
        <v>110</v>
      </c>
      <c r="B24" s="59">
        <v>15024184</v>
      </c>
      <c r="C24" s="59">
        <v>52608625</v>
      </c>
      <c r="E24" s="22"/>
      <c r="F24" s="22"/>
    </row>
    <row r="25" spans="1:6" s="23" customFormat="1" x14ac:dyDescent="0.25">
      <c r="A25" s="36" t="s">
        <v>104</v>
      </c>
      <c r="B25" s="59">
        <v>-977548</v>
      </c>
      <c r="C25" s="59">
        <v>922942</v>
      </c>
      <c r="E25" s="22"/>
      <c r="F25" s="22"/>
    </row>
    <row r="26" spans="1:6" s="23" customFormat="1" x14ac:dyDescent="0.25">
      <c r="A26" s="36" t="s">
        <v>105</v>
      </c>
      <c r="B26" s="59">
        <v>-42191287</v>
      </c>
      <c r="C26" s="59">
        <v>-72226384</v>
      </c>
      <c r="E26" s="22"/>
      <c r="F26" s="22"/>
    </row>
    <row r="27" spans="1:6" s="23" customFormat="1" x14ac:dyDescent="0.25">
      <c r="A27" s="36" t="s">
        <v>101</v>
      </c>
      <c r="B27" s="59">
        <v>-7384695</v>
      </c>
      <c r="C27" s="59">
        <v>2359492</v>
      </c>
      <c r="E27" s="22"/>
      <c r="F27" s="22"/>
    </row>
    <row r="28" spans="1:6" s="23" customFormat="1" x14ac:dyDescent="0.25">
      <c r="A28" s="36" t="s">
        <v>106</v>
      </c>
      <c r="B28" s="59">
        <v>44596</v>
      </c>
      <c r="C28" s="59">
        <v>118037</v>
      </c>
      <c r="E28" s="22"/>
      <c r="F28" s="22"/>
    </row>
    <row r="29" spans="1:6" s="23" customFormat="1" x14ac:dyDescent="0.25">
      <c r="A29" s="36" t="s">
        <v>71</v>
      </c>
      <c r="B29" s="59">
        <v>-18371647</v>
      </c>
      <c r="C29" s="59">
        <v>-29160115</v>
      </c>
      <c r="E29" s="22"/>
      <c r="F29" s="22"/>
    </row>
    <row r="30" spans="1:6" s="23" customFormat="1" x14ac:dyDescent="0.25">
      <c r="A30" s="34" t="s">
        <v>72</v>
      </c>
      <c r="B30" s="58">
        <f>SUM(B22:B29)</f>
        <v>-21235191</v>
      </c>
      <c r="C30" s="58">
        <v>-50890344</v>
      </c>
      <c r="E30" s="22"/>
      <c r="F30" s="22"/>
    </row>
    <row r="31" spans="1:6" s="23" customFormat="1" x14ac:dyDescent="0.25">
      <c r="A31" s="36" t="s">
        <v>50</v>
      </c>
      <c r="B31" s="59">
        <v>-2352983</v>
      </c>
      <c r="C31" s="59">
        <v>-2039117</v>
      </c>
      <c r="E31" s="22"/>
      <c r="F31" s="22"/>
    </row>
    <row r="32" spans="1:6" s="23" customFormat="1" x14ac:dyDescent="0.25">
      <c r="A32" s="36" t="s">
        <v>53</v>
      </c>
      <c r="B32" s="59">
        <v>-610211</v>
      </c>
      <c r="C32" s="59">
        <v>-747451</v>
      </c>
      <c r="E32" s="22"/>
      <c r="F32" s="22"/>
    </row>
    <row r="33" spans="1:7" s="23" customFormat="1" x14ac:dyDescent="0.25">
      <c r="A33" s="39" t="s">
        <v>73</v>
      </c>
      <c r="B33" s="50">
        <f>SUM(B30:B32)</f>
        <v>-24198385</v>
      </c>
      <c r="C33" s="50">
        <v>-53676912</v>
      </c>
      <c r="E33" s="22"/>
      <c r="F33" s="22"/>
    </row>
    <row r="34" spans="1:7" s="42" customFormat="1" x14ac:dyDescent="0.25">
      <c r="A34" s="40"/>
      <c r="B34" s="41"/>
      <c r="C34" s="41"/>
      <c r="E34" s="22"/>
      <c r="F34" s="22"/>
    </row>
    <row r="35" spans="1:7" s="22" customFormat="1" ht="15.75" customHeight="1" x14ac:dyDescent="0.25">
      <c r="A35" s="22" t="s">
        <v>51</v>
      </c>
      <c r="B35" s="30"/>
      <c r="C35" s="30"/>
    </row>
    <row r="36" spans="1:7" s="23" customFormat="1" x14ac:dyDescent="0.25">
      <c r="A36" s="36" t="s">
        <v>54</v>
      </c>
      <c r="B36" s="59">
        <v>-259111</v>
      </c>
      <c r="C36" s="59">
        <v>-705152</v>
      </c>
      <c r="E36" s="22"/>
      <c r="F36" s="22"/>
    </row>
    <row r="37" spans="1:7" s="23" customFormat="1" x14ac:dyDescent="0.25">
      <c r="A37" s="43" t="s">
        <v>55</v>
      </c>
      <c r="B37" s="59">
        <v>-592627</v>
      </c>
      <c r="C37" s="59">
        <v>-733531</v>
      </c>
      <c r="E37" s="22"/>
      <c r="F37" s="22"/>
    </row>
    <row r="38" spans="1:7" s="23" customFormat="1" x14ac:dyDescent="0.25">
      <c r="A38" s="36" t="s">
        <v>74</v>
      </c>
      <c r="B38" s="59">
        <v>6904</v>
      </c>
      <c r="C38" s="59">
        <v>24038</v>
      </c>
      <c r="E38" s="22"/>
      <c r="F38" s="22"/>
    </row>
    <row r="39" spans="1:7" s="23" customFormat="1" x14ac:dyDescent="0.25">
      <c r="A39" s="36" t="s">
        <v>49</v>
      </c>
      <c r="B39" s="59">
        <v>111677</v>
      </c>
      <c r="C39" s="59">
        <v>84812</v>
      </c>
      <c r="E39" s="22"/>
      <c r="F39" s="22"/>
    </row>
    <row r="40" spans="1:7" s="23" customFormat="1" x14ac:dyDescent="0.25">
      <c r="A40" s="39" t="s">
        <v>56</v>
      </c>
      <c r="B40" s="50">
        <f>SUM(B36:B39)</f>
        <v>-733157</v>
      </c>
      <c r="C40" s="50">
        <v>-1329833</v>
      </c>
      <c r="E40" s="22"/>
      <c r="F40" s="22"/>
    </row>
    <row r="41" spans="1:7" s="42" customFormat="1" x14ac:dyDescent="0.25">
      <c r="A41" s="40"/>
      <c r="B41" s="41"/>
      <c r="C41" s="41"/>
      <c r="E41" s="22"/>
      <c r="F41" s="22"/>
    </row>
    <row r="42" spans="1:7" s="22" customFormat="1" ht="13.5" customHeight="1" x14ac:dyDescent="0.25">
      <c r="A42" s="22" t="s">
        <v>52</v>
      </c>
      <c r="B42" s="37"/>
      <c r="C42" s="37"/>
    </row>
    <row r="43" spans="1:7" s="22" customFormat="1" ht="13.5" customHeight="1" x14ac:dyDescent="0.25">
      <c r="A43" s="23" t="s">
        <v>93</v>
      </c>
      <c r="B43" s="37">
        <v>-2775000</v>
      </c>
      <c r="C43" s="37">
        <v>-3330000</v>
      </c>
    </row>
    <row r="44" spans="1:7" s="23" customFormat="1" ht="26.4" x14ac:dyDescent="0.25">
      <c r="A44" s="43" t="s">
        <v>107</v>
      </c>
      <c r="B44" s="59">
        <v>-659991</v>
      </c>
      <c r="C44" s="59">
        <v>-59673</v>
      </c>
      <c r="D44" s="42"/>
      <c r="E44" s="22"/>
      <c r="F44" s="22"/>
      <c r="G44" s="42"/>
    </row>
    <row r="45" spans="1:7" s="23" customFormat="1" ht="26.4" x14ac:dyDescent="0.25">
      <c r="A45" s="43" t="s">
        <v>108</v>
      </c>
      <c r="B45" s="59">
        <v>176453</v>
      </c>
      <c r="C45" s="59">
        <v>8399136</v>
      </c>
      <c r="D45" s="22"/>
      <c r="E45" s="22"/>
      <c r="F45" s="22"/>
      <c r="G45" s="22"/>
    </row>
    <row r="46" spans="1:7" s="23" customFormat="1" x14ac:dyDescent="0.25">
      <c r="A46" s="39" t="s">
        <v>75</v>
      </c>
      <c r="B46" s="50">
        <f>SUM(B43:B45)</f>
        <v>-3258538</v>
      </c>
      <c r="C46" s="50">
        <v>5009463</v>
      </c>
      <c r="D46" s="42"/>
      <c r="E46" s="22"/>
      <c r="F46" s="22"/>
      <c r="G46" s="42"/>
    </row>
    <row r="47" spans="1:7" s="22" customFormat="1" x14ac:dyDescent="0.25">
      <c r="B47" s="30"/>
      <c r="C47" s="30"/>
    </row>
    <row r="48" spans="1:7" s="22" customFormat="1" x14ac:dyDescent="0.25">
      <c r="A48" s="22" t="s">
        <v>76</v>
      </c>
      <c r="B48" s="44">
        <f>B46+B40+B33</f>
        <v>-28190080</v>
      </c>
      <c r="C48" s="44">
        <v>-49997282</v>
      </c>
    </row>
    <row r="49" spans="1:6" s="22" customFormat="1" x14ac:dyDescent="0.25">
      <c r="A49" s="22" t="s">
        <v>77</v>
      </c>
      <c r="B49" s="44">
        <v>58108936</v>
      </c>
      <c r="C49" s="44">
        <v>45933196</v>
      </c>
    </row>
    <row r="50" spans="1:6" s="22" customFormat="1" ht="12.9" customHeight="1" x14ac:dyDescent="0.25">
      <c r="A50" s="22" t="s">
        <v>78</v>
      </c>
      <c r="B50" s="44">
        <f>B48+B49</f>
        <v>29918856</v>
      </c>
      <c r="C50" s="44">
        <v>-4064086</v>
      </c>
    </row>
    <row r="51" spans="1:6" x14ac:dyDescent="0.25">
      <c r="A51" s="23"/>
      <c r="B51" s="27"/>
      <c r="C51" s="27"/>
      <c r="E51" s="22"/>
      <c r="F51" s="22"/>
    </row>
    <row r="52" spans="1:6" ht="39" customHeight="1" x14ac:dyDescent="0.25">
      <c r="A52" s="45"/>
      <c r="B52" s="27"/>
      <c r="C52" s="27"/>
    </row>
    <row r="53" spans="1:6" x14ac:dyDescent="0.25">
      <c r="A53" s="23"/>
      <c r="B53" s="27"/>
      <c r="C53" s="27"/>
    </row>
    <row r="54" spans="1:6" x14ac:dyDescent="0.25">
      <c r="A54" s="63"/>
      <c r="B54" s="63"/>
      <c r="C54" s="63"/>
    </row>
    <row r="55" spans="1:6" x14ac:dyDescent="0.25">
      <c r="A55" s="23"/>
      <c r="B55" s="27"/>
      <c r="C55" s="27"/>
    </row>
    <row r="56" spans="1:6" x14ac:dyDescent="0.25">
      <c r="A56" s="23"/>
      <c r="B56" s="27"/>
      <c r="C56" s="27"/>
    </row>
    <row r="57" spans="1:6" x14ac:dyDescent="0.25">
      <c r="A57" s="63"/>
      <c r="B57" s="63"/>
      <c r="C57" s="63"/>
    </row>
    <row r="58" spans="1:6" x14ac:dyDescent="0.25">
      <c r="A58" s="23"/>
      <c r="B58" s="27"/>
      <c r="C58" s="27"/>
    </row>
    <row r="59" spans="1:6" x14ac:dyDescent="0.25">
      <c r="A59" s="23"/>
      <c r="B59" s="27"/>
      <c r="C59" s="27"/>
    </row>
    <row r="60" spans="1:6" x14ac:dyDescent="0.25">
      <c r="A60" s="63"/>
      <c r="B60" s="63"/>
      <c r="C60" s="63"/>
    </row>
    <row r="61" spans="1:6" x14ac:dyDescent="0.25">
      <c r="A61" s="23"/>
    </row>
    <row r="62" spans="1:6" x14ac:dyDescent="0.25">
      <c r="A62" s="23"/>
    </row>
    <row r="63" spans="1:6" x14ac:dyDescent="0.25">
      <c r="A63" s="63"/>
      <c r="B63" s="63"/>
      <c r="C63" s="63"/>
    </row>
    <row r="64" spans="1:6" x14ac:dyDescent="0.25">
      <c r="A64" s="23"/>
      <c r="B64" s="27"/>
      <c r="C64" s="27"/>
    </row>
    <row r="65" spans="1:3" x14ac:dyDescent="0.25">
      <c r="A65" s="23"/>
      <c r="B65" s="27"/>
      <c r="C65" s="27"/>
    </row>
  </sheetData>
  <mergeCells count="4">
    <mergeCell ref="A63:C63"/>
    <mergeCell ref="A54:C54"/>
    <mergeCell ref="A57:C57"/>
    <mergeCell ref="A60:C60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7"/>
  <sheetViews>
    <sheetView tabSelected="1" zoomScale="70" zoomScaleNormal="70" zoomScaleSheetLayoutView="98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64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97</v>
      </c>
      <c r="C6" s="47">
        <v>43464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SUM(B9:B13)</f>
        <v>33875956</v>
      </c>
      <c r="C8" s="25">
        <f>SUM(C9:C13)</f>
        <v>29187236</v>
      </c>
    </row>
    <row r="9" spans="1:3" x14ac:dyDescent="0.25">
      <c r="A9" s="36" t="s">
        <v>66</v>
      </c>
      <c r="B9" s="37">
        <v>29667980</v>
      </c>
      <c r="C9" s="37">
        <v>25250316</v>
      </c>
    </row>
    <row r="10" spans="1:3" x14ac:dyDescent="0.25">
      <c r="A10" s="36" t="s">
        <v>23</v>
      </c>
      <c r="B10" s="37">
        <v>2790850</v>
      </c>
      <c r="C10" s="37">
        <v>3067920</v>
      </c>
    </row>
    <row r="11" spans="1:3" x14ac:dyDescent="0.25">
      <c r="A11" s="23" t="s">
        <v>99</v>
      </c>
      <c r="B11" s="37">
        <v>575511</v>
      </c>
      <c r="C11" s="37">
        <v>336130</v>
      </c>
    </row>
    <row r="12" spans="1:3" x14ac:dyDescent="0.25">
      <c r="A12" s="36" t="s">
        <v>24</v>
      </c>
      <c r="B12" s="37">
        <v>397194</v>
      </c>
      <c r="C12" s="37">
        <v>399777</v>
      </c>
    </row>
    <row r="13" spans="1:3" x14ac:dyDescent="0.25">
      <c r="A13" s="36" t="s">
        <v>25</v>
      </c>
      <c r="B13" s="37">
        <v>444421</v>
      </c>
      <c r="C13" s="37">
        <v>133093</v>
      </c>
    </row>
    <row r="14" spans="1:3" x14ac:dyDescent="0.25">
      <c r="B14" s="27"/>
    </row>
    <row r="15" spans="1:3" x14ac:dyDescent="0.25">
      <c r="A15" s="39" t="s">
        <v>6</v>
      </c>
      <c r="B15" s="25">
        <f>SUM(B16:B21)</f>
        <v>412554747</v>
      </c>
      <c r="C15" s="25">
        <f>SUM(C16:C21)</f>
        <v>474614139</v>
      </c>
    </row>
    <row r="16" spans="1:3" x14ac:dyDescent="0.25">
      <c r="A16" s="36" t="s">
        <v>26</v>
      </c>
      <c r="B16" s="37">
        <v>154970276</v>
      </c>
      <c r="C16" s="37">
        <v>180211081</v>
      </c>
    </row>
    <row r="17" spans="1:3" x14ac:dyDescent="0.25">
      <c r="A17" s="36" t="s">
        <v>27</v>
      </c>
      <c r="B17" s="37">
        <v>159413438</v>
      </c>
      <c r="C17" s="37">
        <v>174579610</v>
      </c>
    </row>
    <row r="18" spans="1:3" x14ac:dyDescent="0.25">
      <c r="A18" s="38" t="s">
        <v>28</v>
      </c>
      <c r="B18" s="37">
        <v>18140789</v>
      </c>
      <c r="C18" s="37">
        <v>16859358</v>
      </c>
    </row>
    <row r="19" spans="1:3" x14ac:dyDescent="0.25">
      <c r="A19" s="36" t="s">
        <v>29</v>
      </c>
      <c r="B19" s="37">
        <v>783879</v>
      </c>
      <c r="C19" s="37">
        <v>1087762</v>
      </c>
    </row>
    <row r="20" spans="1:3" x14ac:dyDescent="0.25">
      <c r="A20" s="36" t="s">
        <v>30</v>
      </c>
      <c r="B20" s="37">
        <v>715118</v>
      </c>
      <c r="C20" s="37">
        <v>451205</v>
      </c>
    </row>
    <row r="21" spans="1:3" x14ac:dyDescent="0.25">
      <c r="A21" s="36" t="s">
        <v>31</v>
      </c>
      <c r="B21" s="37">
        <v>78531247</v>
      </c>
      <c r="C21" s="37">
        <v>101425123</v>
      </c>
    </row>
    <row r="22" spans="1:3" x14ac:dyDescent="0.25">
      <c r="B22" s="27"/>
    </row>
    <row r="23" spans="1:3" ht="19.2" customHeight="1" x14ac:dyDescent="0.25">
      <c r="A23" s="39" t="s">
        <v>7</v>
      </c>
      <c r="B23" s="50">
        <f>B15+B8</f>
        <v>446430703</v>
      </c>
      <c r="C23" s="50">
        <f>C15+C8</f>
        <v>503801375</v>
      </c>
    </row>
    <row r="24" spans="1:3" x14ac:dyDescent="0.25">
      <c r="B24" s="23"/>
      <c r="C24" s="23"/>
    </row>
    <row r="25" spans="1:3" x14ac:dyDescent="0.25">
      <c r="A25" s="64" t="s">
        <v>9</v>
      </c>
      <c r="B25" s="64"/>
      <c r="C25" s="23"/>
    </row>
    <row r="26" spans="1:3" x14ac:dyDescent="0.25">
      <c r="A26" s="39" t="s">
        <v>12</v>
      </c>
      <c r="B26" s="25">
        <f>SUM(B27:B30)</f>
        <v>99189373</v>
      </c>
      <c r="C26" s="25">
        <f>SUM(C27:C30)</f>
        <v>99233349</v>
      </c>
    </row>
    <row r="27" spans="1:3" x14ac:dyDescent="0.25">
      <c r="A27" s="36" t="s">
        <v>32</v>
      </c>
      <c r="B27" s="37">
        <v>11100000</v>
      </c>
      <c r="C27" s="37">
        <f>B27</f>
        <v>11100000</v>
      </c>
    </row>
    <row r="28" spans="1:3" x14ac:dyDescent="0.25">
      <c r="A28" s="38" t="s">
        <v>33</v>
      </c>
      <c r="B28" s="37">
        <v>23518243</v>
      </c>
      <c r="C28" s="37">
        <f>B28</f>
        <v>23518243</v>
      </c>
    </row>
    <row r="29" spans="1:3" x14ac:dyDescent="0.25">
      <c r="A29" s="36" t="s">
        <v>109</v>
      </c>
      <c r="B29" s="37">
        <v>64307612</v>
      </c>
      <c r="C29" s="37">
        <v>64339844</v>
      </c>
    </row>
    <row r="30" spans="1:3" x14ac:dyDescent="0.25">
      <c r="A30" s="36" t="s">
        <v>22</v>
      </c>
      <c r="B30" s="37">
        <v>263518</v>
      </c>
      <c r="C30" s="37">
        <v>275262</v>
      </c>
    </row>
    <row r="31" spans="1:3" x14ac:dyDescent="0.25">
      <c r="B31" s="27"/>
    </row>
    <row r="32" spans="1:3" x14ac:dyDescent="0.25">
      <c r="A32" s="39" t="s">
        <v>40</v>
      </c>
      <c r="B32" s="25">
        <f>SUM(B33:B35)</f>
        <v>4165883</v>
      </c>
      <c r="C32" s="25">
        <f>SUM(C33:C35)</f>
        <v>699654</v>
      </c>
    </row>
    <row r="33" spans="1:7" x14ac:dyDescent="0.25">
      <c r="A33" s="38" t="s">
        <v>34</v>
      </c>
      <c r="B33" s="37">
        <v>3191251</v>
      </c>
      <c r="C33" s="37">
        <v>87220</v>
      </c>
    </row>
    <row r="34" spans="1:7" x14ac:dyDescent="0.25">
      <c r="A34" s="38" t="s">
        <v>35</v>
      </c>
      <c r="B34" s="37">
        <v>622581</v>
      </c>
      <c r="C34" s="37">
        <v>577985</v>
      </c>
    </row>
    <row r="35" spans="1:7" x14ac:dyDescent="0.25">
      <c r="A35" s="36" t="s">
        <v>36</v>
      </c>
      <c r="B35" s="37">
        <v>352051</v>
      </c>
      <c r="C35" s="37">
        <v>34449</v>
      </c>
    </row>
    <row r="36" spans="1:7" x14ac:dyDescent="0.25">
      <c r="B36" s="27"/>
    </row>
    <row r="37" spans="1:7" x14ac:dyDescent="0.25">
      <c r="A37" s="39" t="s">
        <v>39</v>
      </c>
      <c r="B37" s="25">
        <f>SUM(B38:B42)</f>
        <v>343075447</v>
      </c>
      <c r="C37" s="25">
        <f>SUM(C38:C42)</f>
        <v>403868372</v>
      </c>
    </row>
    <row r="38" spans="1:7" x14ac:dyDescent="0.25">
      <c r="A38" s="51" t="s">
        <v>37</v>
      </c>
      <c r="B38" s="37">
        <v>165953188</v>
      </c>
      <c r="C38" s="37">
        <v>208144475</v>
      </c>
    </row>
    <row r="39" spans="1:7" x14ac:dyDescent="0.25">
      <c r="A39" s="23" t="s">
        <v>38</v>
      </c>
      <c r="B39" s="37">
        <v>38656415</v>
      </c>
      <c r="C39" s="37">
        <v>46938140</v>
      </c>
    </row>
    <row r="40" spans="1:7" x14ac:dyDescent="0.25">
      <c r="A40" s="38" t="s">
        <v>41</v>
      </c>
      <c r="B40" s="37">
        <v>134932609</v>
      </c>
      <c r="C40" s="37">
        <v>146566276</v>
      </c>
    </row>
    <row r="41" spans="1:7" x14ac:dyDescent="0.25">
      <c r="A41" s="38" t="s">
        <v>42</v>
      </c>
      <c r="B41" s="37">
        <v>1508799</v>
      </c>
      <c r="C41" s="37">
        <v>357693</v>
      </c>
    </row>
    <row r="42" spans="1:7" x14ac:dyDescent="0.25">
      <c r="A42" s="38" t="s">
        <v>30</v>
      </c>
      <c r="B42" s="37">
        <v>2024436</v>
      </c>
      <c r="C42" s="37">
        <v>1861788</v>
      </c>
    </row>
    <row r="43" spans="1:7" x14ac:dyDescent="0.25">
      <c r="B43" s="52"/>
    </row>
    <row r="44" spans="1:7" s="38" customFormat="1" ht="19.2" customHeight="1" x14ac:dyDescent="0.25">
      <c r="A44" s="39" t="s">
        <v>10</v>
      </c>
      <c r="B44" s="50">
        <f>B26+B32+B37</f>
        <v>446430703</v>
      </c>
      <c r="C44" s="50">
        <f>C37+C32+C26</f>
        <v>503801375</v>
      </c>
      <c r="F44" s="23"/>
      <c r="G44" s="23"/>
    </row>
    <row r="45" spans="1:7" x14ac:dyDescent="0.25">
      <c r="B45" s="23"/>
      <c r="C45" s="23"/>
    </row>
    <row r="49" spans="1:6" x14ac:dyDescent="0.25">
      <c r="A49" s="63"/>
      <c r="B49" s="63"/>
      <c r="C49" s="63"/>
    </row>
    <row r="52" spans="1:6" x14ac:dyDescent="0.25">
      <c r="A52" s="63"/>
      <c r="B52" s="63"/>
      <c r="C52" s="63"/>
    </row>
    <row r="54" spans="1:6" x14ac:dyDescent="0.25">
      <c r="A54" s="63"/>
      <c r="B54" s="63"/>
      <c r="C54" s="63"/>
    </row>
    <row r="55" spans="1:6" x14ac:dyDescent="0.25">
      <c r="B55" s="27"/>
    </row>
    <row r="56" spans="1:6" x14ac:dyDescent="0.25">
      <c r="B56" s="27"/>
    </row>
    <row r="57" spans="1:6" x14ac:dyDescent="0.25">
      <c r="A57" s="63"/>
      <c r="B57" s="63"/>
      <c r="C57" s="63"/>
      <c r="D57" s="33"/>
      <c r="E57" s="33"/>
      <c r="F57" s="33"/>
    </row>
  </sheetData>
  <mergeCells count="5">
    <mergeCell ref="A25:B25"/>
    <mergeCell ref="A57:C57"/>
    <mergeCell ref="A49:C49"/>
    <mergeCell ref="A52:C52"/>
    <mergeCell ref="A54:C54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zoomScale="80" zoomScaleNormal="80" workbookViewId="0">
      <selection activeCell="C19" sqref="C19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65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H1 2019</v>
      </c>
      <c r="C5" s="16" t="str">
        <f>'Income Statement'!C5</f>
        <v>H1 2018</v>
      </c>
    </row>
    <row r="6" spans="1:16382" ht="35.1" customHeight="1" x14ac:dyDescent="0.25">
      <c r="A6" s="18"/>
      <c r="B6" s="19" t="str">
        <f>'Income Statement'!B6</f>
        <v>01/01/2019- 30/06/2019</v>
      </c>
      <c r="C6" s="19" t="str">
        <f>'Income Statement'!C6</f>
        <v>01/01/2018- 30/06/2018</v>
      </c>
    </row>
    <row r="7" spans="1:16382" ht="13.95" customHeight="1" x14ac:dyDescent="0.25">
      <c r="A7" s="23" t="s">
        <v>59</v>
      </c>
      <c r="B7" s="37">
        <v>399980000</v>
      </c>
      <c r="C7" s="37">
        <v>477033752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60</v>
      </c>
      <c r="B8" s="37">
        <v>207828768</v>
      </c>
      <c r="C8" s="37">
        <v>283073776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61</v>
      </c>
      <c r="B9" s="37">
        <v>102350993</v>
      </c>
      <c r="C9" s="37">
        <v>110980441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62</v>
      </c>
      <c r="B10" s="37">
        <v>63628840</v>
      </c>
      <c r="C10" s="37">
        <v>75619614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57</v>
      </c>
      <c r="B11" s="37">
        <v>14451977</v>
      </c>
      <c r="C11" s="37">
        <v>19479462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58</v>
      </c>
      <c r="B12" s="50">
        <f>SUM(B7:B11)</f>
        <v>788240578</v>
      </c>
      <c r="C12" s="50">
        <v>966186846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2019-08-06T17:27:01Z</dcterms:modified>
</cp:coreProperties>
</file>