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 kw. 2019 r\Materiały dla analityków\"/>
    </mc:Choice>
  </mc:AlternateContent>
  <xr:revisionPtr revIDLastSave="0" documentId="13_ncr:1_{9046A845-339C-4ADE-BF57-8BBE30C1603C}" xr6:coauthVersionLast="43" xr6:coauthVersionMax="43" xr10:uidLastSave="{00000000-0000-0000-0000-000000000000}"/>
  <bookViews>
    <workbookView xWindow="660" yWindow="684" windowWidth="10944" windowHeight="9684" tabRatio="889" firstSheet="1" activeTab="4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Sheet'!$A$2:$C$53</definedName>
    <definedName name="_xlnm.Print_Area" localSheetId="2">'Cash Flow'!$A$2:$C$61</definedName>
    <definedName name="_xlnm.Print_Area" localSheetId="1">'Income Statement'!$A$1:$B$35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2" l="1"/>
  <c r="B24" i="2"/>
  <c r="C48" i="3"/>
  <c r="B48" i="3"/>
  <c r="C46" i="3"/>
  <c r="B46" i="3"/>
  <c r="B43" i="3"/>
  <c r="C39" i="3"/>
  <c r="B39" i="3"/>
  <c r="C34" i="2" l="1"/>
  <c r="C30" i="2"/>
  <c r="C14" i="2"/>
  <c r="C8" i="2"/>
  <c r="B8" i="2"/>
  <c r="B14" i="2"/>
  <c r="C21" i="2" l="1"/>
  <c r="C44" i="3"/>
  <c r="C21" i="3"/>
  <c r="B44" i="3"/>
  <c r="B21" i="3" l="1"/>
  <c r="B29" i="3" s="1"/>
  <c r="C10" i="5" l="1"/>
  <c r="B10" i="5"/>
  <c r="C12" i="9" l="1"/>
  <c r="B12" i="9"/>
  <c r="B5" i="9"/>
  <c r="C5" i="9"/>
  <c r="B6" i="9"/>
  <c r="C6" i="9"/>
  <c r="B34" i="2"/>
  <c r="B30" i="2"/>
  <c r="C29" i="3"/>
  <c r="C32" i="3" s="1"/>
  <c r="B32" i="3"/>
  <c r="B5" i="3"/>
  <c r="C5" i="3"/>
  <c r="B6" i="3"/>
  <c r="C6" i="3"/>
  <c r="C14" i="5"/>
  <c r="C20" i="5" s="1"/>
  <c r="C23" i="5" s="1"/>
  <c r="B40" i="2" l="1"/>
  <c r="B21" i="2"/>
  <c r="C40" i="2" l="1"/>
  <c r="B14" i="5"/>
  <c r="B20" i="5" l="1"/>
  <c r="B23" i="5" s="1"/>
</calcChain>
</file>

<file path=xl/sharedStrings.xml><?xml version="1.0" encoding="utf-8"?>
<sst xmlns="http://schemas.openxmlformats.org/spreadsheetml/2006/main" count="118" uniqueCount="111">
  <si>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</si>
  <si>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</si>
  <si>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</si>
  <si>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</si>
  <si>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</si>
  <si>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</si>
  <si>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</si>
  <si>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</si>
  <si>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</si>
  <si>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</si>
  <si>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</si>
  <si>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</si>
  <si>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</si>
  <si>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</si>
  <si>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</si>
  <si>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</si>
  <si>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</si>
  <si>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</si>
  <si>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</si>
  <si>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</si>
  <si>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</si>
  <si>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</si>
  <si>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</si>
  <si>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</si>
  <si>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</si>
  <si>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</si>
  <si>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</si>
  <si>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</si>
  <si>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</si>
  <si>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</si>
  <si>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Current taxation</t>
  </si>
  <si>
    <t>Cash at bank and in hand</t>
  </si>
  <si>
    <t>Share capital</t>
  </si>
  <si>
    <t>Share premium</t>
  </si>
  <si>
    <t>Long term borrowings</t>
  </si>
  <si>
    <t>Trade payables</t>
  </si>
  <si>
    <t>Other current liabilities</t>
  </si>
  <si>
    <t>Current liabilities</t>
  </si>
  <si>
    <t>Non-current liabilities</t>
  </si>
  <si>
    <t>Short term borrowings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</si>
  <si>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</si>
  <si>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</si>
  <si>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</si>
  <si>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</si>
  <si>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</si>
  <si>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</si>
  <si>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</si>
  <si>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</si>
  <si>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</si>
  <si>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</si>
  <si>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</si>
  <si>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</si>
  <si>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</si>
  <si>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</si>
  <si>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</si>
  <si>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</si>
  <si>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</si>
  <si>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</si>
  <si>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</si>
  <si>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</si>
  <si>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</si>
  <si>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</si>
  <si>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</si>
  <si>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</si>
  <si>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Net cash outflows from operating activities</t>
  </si>
  <si>
    <t>Proceeds from sale of property, plant and equipment and intangible assets</t>
  </si>
  <si>
    <t>Net cash inflows/(outflows) from financing activities</t>
  </si>
  <si>
    <t>Net decrease in cash and cash equivalents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</si>
  <si>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</si>
  <si>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</si>
  <si>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</si>
  <si>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</si>
  <si>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</si>
  <si>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</si>
  <si>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</si>
  <si>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</si>
  <si>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</si>
  <si>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</si>
  <si>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Impairment losses on intangible assets and goodwill</t>
  </si>
  <si>
    <t>Amortization of intangible assets</t>
  </si>
  <si>
    <t>Share of profit from associates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</si>
  <si>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</si>
  <si>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</si>
  <si>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</si>
  <si>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</si>
  <si>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</si>
  <si>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Other long term liabilities</t>
  </si>
  <si>
    <t>Property plant and equipment</t>
  </si>
  <si>
    <t xml:space="preserve">CONSOLIDATED Q1 19 FINANCIAL STATEMENTS OF ASBISc Enterprises Plc </t>
  </si>
  <si>
    <t>Q1 2019</t>
  </si>
  <si>
    <t>01/01/2019- 31/03/2019</t>
  </si>
  <si>
    <t>Q1 2018</t>
  </si>
  <si>
    <t>01/01/2018- 31/03/2018</t>
  </si>
  <si>
    <t>31/03/2019</t>
  </si>
  <si>
    <t>Share of loss of equity-accounted investees</t>
  </si>
  <si>
    <t>Increase in inventories</t>
  </si>
  <si>
    <t>Decrease in trade receivables</t>
  </si>
  <si>
    <t>(Increase)/decrease in other current assets</t>
  </si>
  <si>
    <t>Decrease in trade payables</t>
  </si>
  <si>
    <t>Decrease in other current liabilities</t>
  </si>
  <si>
    <t>Decrease in factoring creditors</t>
  </si>
  <si>
    <t>Proceeds/(repayments) of short term borrowings and current lease liabilities</t>
  </si>
  <si>
    <t>Loss/(profit) from the sale of property, plant and equipment and intangible assets</t>
  </si>
  <si>
    <t xml:space="preserve">Proceeds/(repayments) of long term loans and non-current lease liabilities  </t>
  </si>
  <si>
    <t>Equity‑accounted investees</t>
  </si>
  <si>
    <t xml:space="preserve">Retained earnings and other components of equity </t>
  </si>
  <si>
    <t>Equity attributable to owners of the parent</t>
  </si>
  <si>
    <t>Non‑controlling interests</t>
  </si>
  <si>
    <t>Deferred tax liabilities</t>
  </si>
  <si>
    <t>Other gains and losses</t>
  </si>
  <si>
    <t>Increase in other non-current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</si>
</sst>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3" fontId="18" fillId="2" borderId="0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9" sqref="A9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88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75</v>
      </c>
    </row>
    <row r="13" spans="1:2" x14ac:dyDescent="0.25">
      <c r="A13" s="60" t="s">
        <v>3</v>
      </c>
      <c r="B13" s="61" t="s">
        <v>76</v>
      </c>
    </row>
    <row r="14" spans="1:2" x14ac:dyDescent="0.25">
      <c r="A14" s="60" t="s">
        <v>2</v>
      </c>
      <c r="B14" s="61" t="s">
        <v>59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zoomScale="82" zoomScaleNormal="70" zoomScaleSheetLayoutView="106" workbookViewId="0">
      <pane ySplit="6" topLeftCell="A16" activePane="bottomLeft" state="frozen"/>
      <selection pane="bottomLeft" activeCell="A19" sqref="A19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85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16" t="s">
        <v>89</v>
      </c>
      <c r="C5" s="16" t="s">
        <v>91</v>
      </c>
      <c r="E5" s="23"/>
      <c r="F5" s="23"/>
      <c r="G5" s="23"/>
    </row>
    <row r="6" spans="1:7" s="17" customFormat="1" ht="33.450000000000003" customHeight="1" x14ac:dyDescent="0.25">
      <c r="A6" s="18"/>
      <c r="B6" s="19" t="s">
        <v>90</v>
      </c>
      <c r="C6" s="19" t="s">
        <v>92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417332</v>
      </c>
      <c r="C8" s="57">
        <v>503303</v>
      </c>
    </row>
    <row r="9" spans="1:7" s="23" customFormat="1" x14ac:dyDescent="0.25">
      <c r="A9" s="23" t="s">
        <v>17</v>
      </c>
      <c r="B9" s="57">
        <v>-396224</v>
      </c>
      <c r="C9" s="57">
        <v>-480538</v>
      </c>
    </row>
    <row r="10" spans="1:7" s="23" customFormat="1" x14ac:dyDescent="0.25">
      <c r="A10" s="24" t="s">
        <v>71</v>
      </c>
      <c r="B10" s="25">
        <f>SUM(B8:B9)</f>
        <v>21108</v>
      </c>
      <c r="C10" s="25">
        <f>SUM(C8:C9)</f>
        <v>22765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-10573</v>
      </c>
      <c r="C12" s="57">
        <v>-11054</v>
      </c>
      <c r="D12" s="26"/>
    </row>
    <row r="13" spans="1:7" s="23" customFormat="1" x14ac:dyDescent="0.25">
      <c r="A13" s="23" t="s">
        <v>19</v>
      </c>
      <c r="B13" s="57">
        <v>-5932</v>
      </c>
      <c r="C13" s="57">
        <v>-6371</v>
      </c>
      <c r="D13" s="26"/>
    </row>
    <row r="14" spans="1:7" s="23" customFormat="1" x14ac:dyDescent="0.25">
      <c r="A14" s="24" t="s">
        <v>72</v>
      </c>
      <c r="B14" s="25">
        <f>B10+B12+B13</f>
        <v>4603</v>
      </c>
      <c r="C14" s="25">
        <f>C10+C12+C13</f>
        <v>5340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1388</v>
      </c>
      <c r="C16" s="57">
        <v>911</v>
      </c>
    </row>
    <row r="17" spans="1:3" s="23" customFormat="1" x14ac:dyDescent="0.25">
      <c r="A17" s="23" t="s">
        <v>20</v>
      </c>
      <c r="B17" s="57">
        <v>-4013</v>
      </c>
      <c r="C17" s="57">
        <v>-4055</v>
      </c>
    </row>
    <row r="18" spans="1:3" s="23" customFormat="1" x14ac:dyDescent="0.25">
      <c r="A18" s="23" t="s">
        <v>109</v>
      </c>
      <c r="B18" s="57">
        <v>215</v>
      </c>
      <c r="C18" s="57">
        <v>27</v>
      </c>
    </row>
    <row r="19" spans="1:3" s="23" customFormat="1" x14ac:dyDescent="0.25">
      <c r="A19" s="23" t="s">
        <v>80</v>
      </c>
      <c r="B19" s="57">
        <v>-6</v>
      </c>
      <c r="C19" s="57">
        <v>0</v>
      </c>
    </row>
    <row r="20" spans="1:3" s="23" customFormat="1" x14ac:dyDescent="0.25">
      <c r="A20" s="24" t="s">
        <v>77</v>
      </c>
      <c r="B20" s="25">
        <f>SUM(B14:B19)</f>
        <v>2187</v>
      </c>
      <c r="C20" s="25">
        <f>C14+C16+C17+C18</f>
        <v>2223</v>
      </c>
    </row>
    <row r="21" spans="1:3" s="23" customFormat="1" x14ac:dyDescent="0.25">
      <c r="B21" s="27"/>
      <c r="C21" s="27"/>
    </row>
    <row r="22" spans="1:3" s="23" customFormat="1" x14ac:dyDescent="0.25">
      <c r="A22" s="23" t="s">
        <v>21</v>
      </c>
      <c r="B22" s="57">
        <v>-494</v>
      </c>
      <c r="C22" s="57">
        <v>-511</v>
      </c>
    </row>
    <row r="23" spans="1:3" s="23" customFormat="1" x14ac:dyDescent="0.25">
      <c r="A23" s="24" t="s">
        <v>73</v>
      </c>
      <c r="B23" s="25">
        <f>B20+B22</f>
        <v>1693</v>
      </c>
      <c r="C23" s="25">
        <f>C20+C22</f>
        <v>1712</v>
      </c>
    </row>
    <row r="24" spans="1:3" s="23" customFormat="1" x14ac:dyDescent="0.25">
      <c r="A24" s="29" t="s">
        <v>74</v>
      </c>
      <c r="B24" s="30"/>
      <c r="C24" s="30"/>
    </row>
    <row r="25" spans="1:3" s="23" customFormat="1" x14ac:dyDescent="0.25">
      <c r="A25" s="24" t="s">
        <v>70</v>
      </c>
      <c r="B25" s="25">
        <v>1686</v>
      </c>
      <c r="C25" s="25">
        <v>1721</v>
      </c>
    </row>
    <row r="26" spans="1:3" s="23" customFormat="1" x14ac:dyDescent="0.25">
      <c r="A26" s="23" t="s">
        <v>22</v>
      </c>
      <c r="B26" s="57">
        <v>7</v>
      </c>
      <c r="C26" s="57">
        <v>-9</v>
      </c>
    </row>
    <row r="27" spans="1:3" s="23" customFormat="1" x14ac:dyDescent="0.25">
      <c r="A27" s="29"/>
      <c r="B27" s="31"/>
      <c r="C27" s="31"/>
    </row>
    <row r="28" spans="1:3" s="23" customFormat="1" x14ac:dyDescent="0.25">
      <c r="C28" s="27"/>
    </row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zoomScale="70" zoomScaleNormal="70" zoomScaleSheetLayoutView="100" workbookViewId="0">
      <pane xSplit="1" ySplit="6" topLeftCell="B31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ColWidth="9.109375" defaultRowHeight="13.2" x14ac:dyDescent="0.25"/>
  <cols>
    <col min="1" max="1" width="102.88671875" style="1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84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Q1 2019</v>
      </c>
      <c r="C5" s="16" t="str">
        <f>'Income Statement'!C5</f>
        <v>Q1 2018</v>
      </c>
    </row>
    <row r="6" spans="1:6" ht="35.1" customHeight="1" x14ac:dyDescent="0.25">
      <c r="A6" s="15"/>
      <c r="B6" s="19" t="str">
        <f>'Income Statement'!B6</f>
        <v>01/01/2019- 31/03/2019</v>
      </c>
      <c r="C6" s="19" t="str">
        <f>'Income Statement'!C6</f>
        <v>01/01/2018- 31/03/2018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60</v>
      </c>
      <c r="B8" s="35">
        <v>2187</v>
      </c>
      <c r="C8" s="35">
        <v>2223</v>
      </c>
      <c r="E8" s="22"/>
      <c r="F8" s="22"/>
    </row>
    <row r="9" spans="1:6" s="23" customFormat="1" x14ac:dyDescent="0.25">
      <c r="A9" s="36" t="s">
        <v>41</v>
      </c>
      <c r="B9" s="27"/>
      <c r="C9" s="27"/>
      <c r="E9" s="22"/>
      <c r="F9" s="22"/>
    </row>
    <row r="10" spans="1:6" s="23" customFormat="1" x14ac:dyDescent="0.25">
      <c r="A10" s="36" t="s">
        <v>42</v>
      </c>
      <c r="B10" s="37">
        <v>-155</v>
      </c>
      <c r="C10" s="37">
        <v>385</v>
      </c>
      <c r="E10" s="22"/>
      <c r="F10" s="22"/>
    </row>
    <row r="11" spans="1:6" s="23" customFormat="1" x14ac:dyDescent="0.25">
      <c r="A11" s="36" t="s">
        <v>81</v>
      </c>
      <c r="B11" s="37">
        <v>527</v>
      </c>
      <c r="C11" s="37">
        <v>388</v>
      </c>
      <c r="E11" s="22"/>
      <c r="F11" s="22"/>
    </row>
    <row r="12" spans="1:6" s="23" customFormat="1" x14ac:dyDescent="0.25">
      <c r="A12" s="36" t="s">
        <v>79</v>
      </c>
      <c r="B12" s="37">
        <v>279</v>
      </c>
      <c r="C12" s="37">
        <v>238</v>
      </c>
      <c r="E12" s="22"/>
      <c r="F12" s="22"/>
    </row>
    <row r="13" spans="1:6" s="23" customFormat="1" x14ac:dyDescent="0.25">
      <c r="A13" s="38" t="s">
        <v>102</v>
      </c>
      <c r="B13" s="37">
        <v>5</v>
      </c>
      <c r="C13" s="37">
        <v>-1</v>
      </c>
      <c r="E13" s="22"/>
      <c r="F13" s="22"/>
    </row>
    <row r="14" spans="1:6" s="23" customFormat="1" x14ac:dyDescent="0.25">
      <c r="A14" s="36" t="s">
        <v>78</v>
      </c>
      <c r="B14" s="37">
        <v>14</v>
      </c>
      <c r="C14" s="37">
        <v>0</v>
      </c>
      <c r="E14" s="22"/>
      <c r="F14" s="22"/>
    </row>
    <row r="15" spans="1:6" s="23" customFormat="1" x14ac:dyDescent="0.25">
      <c r="A15" s="36" t="s">
        <v>43</v>
      </c>
      <c r="B15" s="37">
        <v>488</v>
      </c>
      <c r="C15" s="37">
        <v>938</v>
      </c>
      <c r="E15" s="22"/>
      <c r="F15" s="22"/>
    </row>
    <row r="16" spans="1:6" s="23" customFormat="1" x14ac:dyDescent="0.25">
      <c r="A16" s="36" t="s">
        <v>44</v>
      </c>
      <c r="B16" s="37">
        <v>-1</v>
      </c>
      <c r="C16" s="37">
        <v>-2</v>
      </c>
      <c r="E16" s="22"/>
      <c r="F16" s="22"/>
    </row>
    <row r="17" spans="1:6" s="23" customFormat="1" x14ac:dyDescent="0.25">
      <c r="A17" s="36" t="s">
        <v>61</v>
      </c>
      <c r="B17" s="37">
        <v>318</v>
      </c>
      <c r="C17" s="37">
        <v>339</v>
      </c>
      <c r="E17" s="22"/>
      <c r="F17" s="22"/>
    </row>
    <row r="18" spans="1:6" s="23" customFormat="1" x14ac:dyDescent="0.25">
      <c r="A18" s="23" t="s">
        <v>94</v>
      </c>
      <c r="B18" s="37">
        <v>6</v>
      </c>
      <c r="C18" s="37">
        <v>0</v>
      </c>
      <c r="E18" s="22"/>
      <c r="F18" s="22"/>
    </row>
    <row r="19" spans="1:6" s="23" customFormat="1" x14ac:dyDescent="0.25">
      <c r="A19" s="38" t="s">
        <v>45</v>
      </c>
      <c r="B19" s="37">
        <v>-24</v>
      </c>
      <c r="C19" s="37">
        <v>-34</v>
      </c>
      <c r="E19" s="22"/>
      <c r="F19" s="22"/>
    </row>
    <row r="20" spans="1:6" s="23" customFormat="1" x14ac:dyDescent="0.25">
      <c r="A20" s="36" t="s">
        <v>46</v>
      </c>
      <c r="B20" s="37">
        <v>1116</v>
      </c>
      <c r="C20" s="37">
        <v>998</v>
      </c>
      <c r="E20" s="22"/>
      <c r="F20" s="22"/>
    </row>
    <row r="21" spans="1:6" s="23" customFormat="1" x14ac:dyDescent="0.25">
      <c r="A21" s="34" t="s">
        <v>62</v>
      </c>
      <c r="B21" s="58">
        <f>SUM(B8:B20)</f>
        <v>4760</v>
      </c>
      <c r="C21" s="58">
        <f>SUM(C8:C20)</f>
        <v>5472</v>
      </c>
      <c r="E21" s="22"/>
      <c r="F21" s="22"/>
    </row>
    <row r="22" spans="1:6" s="23" customFormat="1" x14ac:dyDescent="0.25">
      <c r="A22" s="36" t="s">
        <v>95</v>
      </c>
      <c r="B22" s="59">
        <v>-7997</v>
      </c>
      <c r="C22" s="59">
        <v>-13331</v>
      </c>
      <c r="E22" s="22"/>
      <c r="F22" s="22"/>
    </row>
    <row r="23" spans="1:6" s="23" customFormat="1" x14ac:dyDescent="0.25">
      <c r="A23" s="36" t="s">
        <v>96</v>
      </c>
      <c r="B23" s="59">
        <v>26276</v>
      </c>
      <c r="C23" s="59">
        <v>39337</v>
      </c>
      <c r="E23" s="22"/>
      <c r="F23" s="22"/>
    </row>
    <row r="24" spans="1:6" s="23" customFormat="1" x14ac:dyDescent="0.25">
      <c r="A24" s="36" t="s">
        <v>97</v>
      </c>
      <c r="B24" s="59">
        <v>-2301</v>
      </c>
      <c r="C24" s="59">
        <v>27</v>
      </c>
      <c r="E24" s="22"/>
      <c r="F24" s="22"/>
    </row>
    <row r="25" spans="1:6" s="23" customFormat="1" x14ac:dyDescent="0.25">
      <c r="A25" s="36" t="s">
        <v>98</v>
      </c>
      <c r="B25" s="59">
        <v>-56821</v>
      </c>
      <c r="C25" s="59">
        <v>-61880</v>
      </c>
      <c r="E25" s="22"/>
      <c r="F25" s="22"/>
    </row>
    <row r="26" spans="1:6" s="23" customFormat="1" x14ac:dyDescent="0.25">
      <c r="A26" s="36" t="s">
        <v>99</v>
      </c>
      <c r="B26" s="59">
        <v>-4533</v>
      </c>
      <c r="C26" s="59">
        <v>-566</v>
      </c>
      <c r="E26" s="22"/>
      <c r="F26" s="22"/>
    </row>
    <row r="27" spans="1:6" s="23" customFormat="1" x14ac:dyDescent="0.25">
      <c r="A27" s="36" t="s">
        <v>110</v>
      </c>
      <c r="B27" s="59">
        <v>24</v>
      </c>
      <c r="C27" s="59">
        <v>52</v>
      </c>
      <c r="E27" s="22"/>
      <c r="F27" s="22"/>
    </row>
    <row r="28" spans="1:6" s="23" customFormat="1" x14ac:dyDescent="0.25">
      <c r="A28" s="36" t="s">
        <v>100</v>
      </c>
      <c r="B28" s="59">
        <v>-16844</v>
      </c>
      <c r="C28" s="59">
        <v>-13622</v>
      </c>
      <c r="E28" s="22"/>
      <c r="F28" s="22"/>
    </row>
    <row r="29" spans="1:6" s="23" customFormat="1" x14ac:dyDescent="0.25">
      <c r="A29" s="34" t="s">
        <v>63</v>
      </c>
      <c r="B29" s="64">
        <f>SUM(B21:B28)</f>
        <v>-57436</v>
      </c>
      <c r="C29" s="58">
        <f>SUM(C21:C28)</f>
        <v>-44511</v>
      </c>
      <c r="E29" s="22"/>
      <c r="F29" s="22"/>
    </row>
    <row r="30" spans="1:6" s="23" customFormat="1" x14ac:dyDescent="0.25">
      <c r="A30" s="36" t="s">
        <v>49</v>
      </c>
      <c r="B30" s="59">
        <v>-381</v>
      </c>
      <c r="C30" s="63">
        <v>-415</v>
      </c>
      <c r="E30" s="22"/>
      <c r="F30" s="22"/>
    </row>
    <row r="31" spans="1:6" s="23" customFormat="1" x14ac:dyDescent="0.25">
      <c r="A31" s="36" t="s">
        <v>46</v>
      </c>
      <c r="B31" s="59">
        <v>-1116</v>
      </c>
      <c r="C31" s="59">
        <v>-998</v>
      </c>
      <c r="E31" s="22"/>
      <c r="F31" s="22"/>
    </row>
    <row r="32" spans="1:6" s="23" customFormat="1" x14ac:dyDescent="0.25">
      <c r="A32" s="39" t="s">
        <v>64</v>
      </c>
      <c r="B32" s="50">
        <f>SUM(B29:B31)</f>
        <v>-58933</v>
      </c>
      <c r="C32" s="50">
        <f>SUM(C29:C31)</f>
        <v>-45924</v>
      </c>
      <c r="E32" s="22"/>
      <c r="F32" s="22"/>
    </row>
    <row r="33" spans="1:7" s="42" customFormat="1" x14ac:dyDescent="0.25">
      <c r="A33" s="40"/>
      <c r="B33" s="41"/>
      <c r="C33" s="41"/>
      <c r="E33" s="22"/>
      <c r="F33" s="22"/>
    </row>
    <row r="34" spans="1:7" s="22" customFormat="1" ht="15.75" customHeight="1" x14ac:dyDescent="0.25">
      <c r="A34" s="22" t="s">
        <v>47</v>
      </c>
      <c r="B34" s="30"/>
      <c r="C34" s="30"/>
    </row>
    <row r="35" spans="1:7" s="22" customFormat="1" ht="15.75" customHeight="1" x14ac:dyDescent="0.25">
      <c r="A35" s="36" t="s">
        <v>50</v>
      </c>
      <c r="B35" s="27">
        <v>-102</v>
      </c>
      <c r="C35" s="27">
        <v>-373</v>
      </c>
    </row>
    <row r="36" spans="1:7" s="22" customFormat="1" ht="15.75" customHeight="1" x14ac:dyDescent="0.25">
      <c r="A36" s="43" t="s">
        <v>51</v>
      </c>
      <c r="B36" s="27">
        <v>-488</v>
      </c>
      <c r="C36" s="27">
        <v>-381</v>
      </c>
    </row>
    <row r="37" spans="1:7" s="22" customFormat="1" ht="15.75" customHeight="1" x14ac:dyDescent="0.25">
      <c r="A37" s="36" t="s">
        <v>65</v>
      </c>
      <c r="B37" s="27">
        <v>5</v>
      </c>
      <c r="C37" s="27">
        <v>7</v>
      </c>
    </row>
    <row r="38" spans="1:7" s="23" customFormat="1" x14ac:dyDescent="0.25">
      <c r="A38" s="36" t="s">
        <v>45</v>
      </c>
      <c r="B38" s="59">
        <v>24</v>
      </c>
      <c r="C38" s="59">
        <v>34</v>
      </c>
      <c r="E38" s="22"/>
      <c r="F38" s="22"/>
    </row>
    <row r="39" spans="1:7" s="23" customFormat="1" x14ac:dyDescent="0.25">
      <c r="A39" s="39" t="s">
        <v>52</v>
      </c>
      <c r="B39" s="50">
        <f>SUM(B35:B38)</f>
        <v>-561</v>
      </c>
      <c r="C39" s="50">
        <f>SUM(C35:C38)</f>
        <v>-713</v>
      </c>
      <c r="E39" s="22"/>
      <c r="F39" s="22"/>
    </row>
    <row r="40" spans="1:7" s="42" customFormat="1" x14ac:dyDescent="0.25">
      <c r="A40" s="40"/>
      <c r="B40" s="41"/>
      <c r="C40" s="41"/>
      <c r="E40" s="22"/>
      <c r="F40" s="22"/>
    </row>
    <row r="41" spans="1:7" s="22" customFormat="1" ht="13.5" customHeight="1" x14ac:dyDescent="0.25">
      <c r="A41" s="22" t="s">
        <v>48</v>
      </c>
      <c r="B41" s="37"/>
      <c r="C41" s="37"/>
    </row>
    <row r="42" spans="1:7" s="22" customFormat="1" ht="13.5" customHeight="1" x14ac:dyDescent="0.25">
      <c r="A42" s="38" t="s">
        <v>103</v>
      </c>
      <c r="B42" s="37">
        <v>8</v>
      </c>
      <c r="C42" s="37">
        <v>-35</v>
      </c>
    </row>
    <row r="43" spans="1:7" s="22" customFormat="1" ht="13.5" customHeight="1" x14ac:dyDescent="0.25">
      <c r="A43" s="38" t="s">
        <v>101</v>
      </c>
      <c r="B43" s="37">
        <f>-5445</f>
        <v>-5445</v>
      </c>
      <c r="C43" s="37">
        <v>2289</v>
      </c>
    </row>
    <row r="44" spans="1:7" s="23" customFormat="1" x14ac:dyDescent="0.25">
      <c r="A44" s="39" t="s">
        <v>66</v>
      </c>
      <c r="B44" s="50">
        <f>SUM(B42:B43)</f>
        <v>-5437</v>
      </c>
      <c r="C44" s="50">
        <f>SUM(C42:C43)</f>
        <v>2254</v>
      </c>
      <c r="D44" s="42"/>
      <c r="E44" s="22"/>
      <c r="F44" s="22"/>
      <c r="G44" s="42"/>
    </row>
    <row r="45" spans="1:7" s="22" customFormat="1" x14ac:dyDescent="0.25">
      <c r="B45" s="30"/>
      <c r="C45" s="30"/>
    </row>
    <row r="46" spans="1:7" s="22" customFormat="1" x14ac:dyDescent="0.25">
      <c r="A46" s="22" t="s">
        <v>67</v>
      </c>
      <c r="B46" s="44">
        <f>B44+B39+B32</f>
        <v>-64931</v>
      </c>
      <c r="C46" s="44">
        <f>C44+C39+C32</f>
        <v>-44383</v>
      </c>
    </row>
    <row r="47" spans="1:7" s="22" customFormat="1" x14ac:dyDescent="0.25">
      <c r="A47" s="22" t="s">
        <v>68</v>
      </c>
      <c r="B47" s="44">
        <v>58109</v>
      </c>
      <c r="C47" s="44">
        <v>45933</v>
      </c>
    </row>
    <row r="48" spans="1:7" s="22" customFormat="1" ht="12.9" customHeight="1" x14ac:dyDescent="0.25">
      <c r="A48" s="22" t="s">
        <v>69</v>
      </c>
      <c r="B48" s="44">
        <f>SUM(B46:B47)</f>
        <v>-6822</v>
      </c>
      <c r="C48" s="44">
        <f>SUM(C46:C47)</f>
        <v>1550</v>
      </c>
    </row>
    <row r="49" spans="1:6" x14ac:dyDescent="0.25">
      <c r="A49" s="23"/>
      <c r="B49" s="27"/>
      <c r="C49" s="27"/>
      <c r="E49" s="22"/>
      <c r="F49" s="22"/>
    </row>
    <row r="50" spans="1:6" ht="39" customHeight="1" x14ac:dyDescent="0.25">
      <c r="A50" s="45"/>
      <c r="B50" s="27"/>
      <c r="C50" s="27"/>
    </row>
    <row r="51" spans="1:6" x14ac:dyDescent="0.25">
      <c r="A51" s="23"/>
      <c r="B51" s="27"/>
      <c r="C51" s="27"/>
    </row>
    <row r="52" spans="1:6" x14ac:dyDescent="0.25">
      <c r="A52" s="65"/>
      <c r="B52" s="65"/>
      <c r="C52" s="65"/>
    </row>
    <row r="53" spans="1:6" x14ac:dyDescent="0.25">
      <c r="A53" s="23"/>
      <c r="B53" s="27"/>
      <c r="C53" s="27"/>
    </row>
    <row r="54" spans="1:6" x14ac:dyDescent="0.25">
      <c r="A54" s="23"/>
      <c r="B54" s="27"/>
      <c r="C54" s="27"/>
    </row>
    <row r="55" spans="1:6" x14ac:dyDescent="0.25">
      <c r="A55" s="65"/>
      <c r="B55" s="65"/>
      <c r="C55" s="65"/>
    </row>
    <row r="56" spans="1:6" x14ac:dyDescent="0.25">
      <c r="A56" s="23"/>
      <c r="B56" s="27"/>
      <c r="C56" s="27"/>
    </row>
    <row r="57" spans="1:6" x14ac:dyDescent="0.25">
      <c r="A57" s="23"/>
      <c r="B57" s="27"/>
      <c r="C57" s="27"/>
    </row>
    <row r="58" spans="1:6" x14ac:dyDescent="0.25">
      <c r="A58" s="65"/>
      <c r="B58" s="65"/>
      <c r="C58" s="65"/>
    </row>
    <row r="59" spans="1:6" x14ac:dyDescent="0.25">
      <c r="A59" s="23"/>
    </row>
    <row r="60" spans="1:6" x14ac:dyDescent="0.25">
      <c r="A60" s="23"/>
    </row>
    <row r="61" spans="1:6" x14ac:dyDescent="0.25">
      <c r="A61" s="65"/>
      <c r="B61" s="65"/>
      <c r="C61" s="65"/>
    </row>
    <row r="62" spans="1:6" x14ac:dyDescent="0.25">
      <c r="A62" s="23"/>
      <c r="B62" s="27"/>
      <c r="C62" s="27"/>
    </row>
    <row r="63" spans="1:6" x14ac:dyDescent="0.25">
      <c r="A63" s="23"/>
      <c r="B63" s="27"/>
      <c r="C63" s="27"/>
    </row>
  </sheetData>
  <mergeCells count="4">
    <mergeCell ref="A61:C61"/>
    <mergeCell ref="A52:C52"/>
    <mergeCell ref="A55:C55"/>
    <mergeCell ref="A58:C58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3"/>
  <sheetViews>
    <sheetView zoomScale="70" zoomScaleNormal="70" zoomScaleSheetLayoutView="98"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B35" sqref="B35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83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93</v>
      </c>
      <c r="C6" s="47">
        <v>43464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SUM(B9:B13)</f>
        <v>33430</v>
      </c>
      <c r="C8" s="25">
        <f>SUM(C9:C13)</f>
        <v>29187</v>
      </c>
    </row>
    <row r="9" spans="1:3" x14ac:dyDescent="0.25">
      <c r="A9" s="36" t="s">
        <v>87</v>
      </c>
      <c r="B9" s="37">
        <v>29298</v>
      </c>
      <c r="C9" s="37">
        <v>25250</v>
      </c>
    </row>
    <row r="10" spans="1:3" x14ac:dyDescent="0.25">
      <c r="A10" s="36" t="s">
        <v>23</v>
      </c>
      <c r="B10" s="37">
        <v>2893</v>
      </c>
      <c r="C10" s="37">
        <v>3068</v>
      </c>
    </row>
    <row r="11" spans="1:3" x14ac:dyDescent="0.25">
      <c r="A11" s="36" t="s">
        <v>104</v>
      </c>
      <c r="B11" s="37">
        <v>332</v>
      </c>
      <c r="C11" s="37">
        <v>336</v>
      </c>
    </row>
    <row r="12" spans="1:3" x14ac:dyDescent="0.25">
      <c r="A12" s="36" t="s">
        <v>24</v>
      </c>
      <c r="B12" s="37">
        <v>392</v>
      </c>
      <c r="C12" s="37">
        <v>400</v>
      </c>
    </row>
    <row r="13" spans="1:3" x14ac:dyDescent="0.25">
      <c r="A13" s="36" t="s">
        <v>25</v>
      </c>
      <c r="B13" s="37">
        <v>515</v>
      </c>
      <c r="C13" s="37">
        <v>133</v>
      </c>
    </row>
    <row r="14" spans="1:3" x14ac:dyDescent="0.25">
      <c r="A14" s="39" t="s">
        <v>6</v>
      </c>
      <c r="B14" s="25">
        <f>SUM(B15:B20)</f>
        <v>409587</v>
      </c>
      <c r="C14" s="25">
        <f>SUM(C15:C20)</f>
        <v>474614</v>
      </c>
    </row>
    <row r="15" spans="1:3" x14ac:dyDescent="0.25">
      <c r="A15" s="36" t="s">
        <v>26</v>
      </c>
      <c r="B15" s="37">
        <v>187891</v>
      </c>
      <c r="C15" s="37">
        <v>180211</v>
      </c>
    </row>
    <row r="16" spans="1:3" x14ac:dyDescent="0.25">
      <c r="A16" s="36" t="s">
        <v>27</v>
      </c>
      <c r="B16" s="37">
        <v>147817</v>
      </c>
      <c r="C16" s="37">
        <v>174580</v>
      </c>
    </row>
    <row r="17" spans="1:3" x14ac:dyDescent="0.25">
      <c r="A17" s="38" t="s">
        <v>28</v>
      </c>
      <c r="B17" s="37">
        <v>19593</v>
      </c>
      <c r="C17" s="37">
        <v>16859</v>
      </c>
    </row>
    <row r="18" spans="1:3" x14ac:dyDescent="0.25">
      <c r="A18" s="36" t="s">
        <v>29</v>
      </c>
      <c r="B18" s="37">
        <v>654</v>
      </c>
      <c r="C18" s="37">
        <v>1088</v>
      </c>
    </row>
    <row r="19" spans="1:3" x14ac:dyDescent="0.25">
      <c r="A19" s="36" t="s">
        <v>30</v>
      </c>
      <c r="B19" s="37">
        <v>509</v>
      </c>
      <c r="C19" s="37">
        <v>451</v>
      </c>
    </row>
    <row r="20" spans="1:3" x14ac:dyDescent="0.25">
      <c r="A20" s="36" t="s">
        <v>31</v>
      </c>
      <c r="B20" s="27">
        <v>53123</v>
      </c>
      <c r="C20" s="37">
        <v>101425</v>
      </c>
    </row>
    <row r="21" spans="1:3" ht="19.2" customHeight="1" x14ac:dyDescent="0.25">
      <c r="A21" s="39" t="s">
        <v>7</v>
      </c>
      <c r="B21" s="50">
        <f>B14+B8</f>
        <v>443017</v>
      </c>
      <c r="C21" s="50">
        <f>C14+C8</f>
        <v>503801</v>
      </c>
    </row>
    <row r="22" spans="1:3" x14ac:dyDescent="0.25">
      <c r="B22" s="23"/>
      <c r="C22" s="23"/>
    </row>
    <row r="23" spans="1:3" x14ac:dyDescent="0.25">
      <c r="A23" s="66" t="s">
        <v>9</v>
      </c>
      <c r="B23" s="66"/>
      <c r="C23" s="23"/>
    </row>
    <row r="24" spans="1:3" x14ac:dyDescent="0.25">
      <c r="A24" s="39" t="s">
        <v>12</v>
      </c>
      <c r="B24" s="25">
        <f>B28+B29</f>
        <v>100645</v>
      </c>
      <c r="C24" s="25">
        <f>C28+C29</f>
        <v>99233</v>
      </c>
    </row>
    <row r="25" spans="1:3" x14ac:dyDescent="0.25">
      <c r="A25" s="36" t="s">
        <v>32</v>
      </c>
      <c r="B25" s="37">
        <v>11100</v>
      </c>
      <c r="C25" s="37">
        <v>11100</v>
      </c>
    </row>
    <row r="26" spans="1:3" x14ac:dyDescent="0.25">
      <c r="A26" s="38" t="s">
        <v>33</v>
      </c>
      <c r="B26" s="37">
        <v>23518</v>
      </c>
      <c r="C26" s="37">
        <v>23518</v>
      </c>
    </row>
    <row r="27" spans="1:3" x14ac:dyDescent="0.25">
      <c r="A27" s="38" t="s">
        <v>105</v>
      </c>
      <c r="B27" s="37">
        <v>65749</v>
      </c>
      <c r="C27" s="37">
        <v>64340</v>
      </c>
    </row>
    <row r="28" spans="1:3" x14ac:dyDescent="0.25">
      <c r="A28" s="38" t="s">
        <v>106</v>
      </c>
      <c r="B28" s="37">
        <v>100367</v>
      </c>
      <c r="C28" s="37">
        <v>98958</v>
      </c>
    </row>
    <row r="29" spans="1:3" x14ac:dyDescent="0.25">
      <c r="A29" s="38" t="s">
        <v>107</v>
      </c>
      <c r="B29" s="27">
        <v>278</v>
      </c>
      <c r="C29" s="27">
        <v>275</v>
      </c>
    </row>
    <row r="30" spans="1:3" x14ac:dyDescent="0.25">
      <c r="A30" s="39" t="s">
        <v>38</v>
      </c>
      <c r="B30" s="25">
        <f>SUM(B31:B33)</f>
        <v>4128</v>
      </c>
      <c r="C30" s="25">
        <f>SUM(C31:C33)</f>
        <v>699</v>
      </c>
    </row>
    <row r="31" spans="1:3" x14ac:dyDescent="0.25">
      <c r="A31" s="38" t="s">
        <v>34</v>
      </c>
      <c r="B31" s="37">
        <v>3134</v>
      </c>
      <c r="C31" s="37">
        <v>87</v>
      </c>
    </row>
    <row r="32" spans="1:3" x14ac:dyDescent="0.25">
      <c r="A32" s="38" t="s">
        <v>86</v>
      </c>
      <c r="B32" s="37">
        <v>602</v>
      </c>
      <c r="C32" s="37">
        <v>578</v>
      </c>
    </row>
    <row r="33" spans="1:7" x14ac:dyDescent="0.25">
      <c r="A33" s="36" t="s">
        <v>108</v>
      </c>
      <c r="B33" s="37">
        <v>392</v>
      </c>
      <c r="C33" s="37">
        <v>34</v>
      </c>
    </row>
    <row r="34" spans="1:7" x14ac:dyDescent="0.25">
      <c r="A34" s="39" t="s">
        <v>37</v>
      </c>
      <c r="B34" s="25">
        <f>SUM(B35:B39)</f>
        <v>338244</v>
      </c>
      <c r="C34" s="25">
        <f>SUM(C35:C39)</f>
        <v>403869</v>
      </c>
    </row>
    <row r="35" spans="1:7" x14ac:dyDescent="0.25">
      <c r="A35" s="51" t="s">
        <v>35</v>
      </c>
      <c r="B35" s="37">
        <v>151337</v>
      </c>
      <c r="C35" s="37">
        <v>208145</v>
      </c>
    </row>
    <row r="36" spans="1:7" x14ac:dyDescent="0.25">
      <c r="A36" s="23" t="s">
        <v>36</v>
      </c>
      <c r="B36" s="37">
        <v>42277</v>
      </c>
      <c r="C36" s="37">
        <v>46938</v>
      </c>
    </row>
    <row r="37" spans="1:7" x14ac:dyDescent="0.25">
      <c r="A37" s="23" t="s">
        <v>39</v>
      </c>
      <c r="B37" s="37">
        <v>142087</v>
      </c>
      <c r="C37" s="37">
        <v>146566</v>
      </c>
    </row>
    <row r="38" spans="1:7" x14ac:dyDescent="0.25">
      <c r="A38" s="23" t="s">
        <v>40</v>
      </c>
      <c r="B38" s="37">
        <v>487</v>
      </c>
      <c r="C38" s="37">
        <v>358</v>
      </c>
    </row>
    <row r="39" spans="1:7" x14ac:dyDescent="0.25">
      <c r="A39" s="38" t="s">
        <v>30</v>
      </c>
      <c r="B39" s="37">
        <v>2056</v>
      </c>
      <c r="C39" s="37">
        <v>1862</v>
      </c>
    </row>
    <row r="40" spans="1:7" s="38" customFormat="1" ht="19.2" customHeight="1" x14ac:dyDescent="0.25">
      <c r="A40" s="39" t="s">
        <v>10</v>
      </c>
      <c r="B40" s="50">
        <f>B24+B30+B34</f>
        <v>443017</v>
      </c>
      <c r="C40" s="50">
        <f>C34+C30+C24</f>
        <v>503801</v>
      </c>
      <c r="F40" s="23"/>
      <c r="G40" s="23"/>
    </row>
    <row r="41" spans="1:7" x14ac:dyDescent="0.25">
      <c r="B41" s="23"/>
      <c r="C41" s="23"/>
    </row>
    <row r="45" spans="1:7" x14ac:dyDescent="0.25">
      <c r="A45" s="65"/>
      <c r="B45" s="65"/>
      <c r="C45" s="65"/>
    </row>
    <row r="48" spans="1:7" x14ac:dyDescent="0.25">
      <c r="A48" s="65"/>
      <c r="B48" s="65"/>
      <c r="C48" s="65"/>
    </row>
    <row r="50" spans="1:6" x14ac:dyDescent="0.25">
      <c r="A50" s="65"/>
      <c r="B50" s="65"/>
      <c r="C50" s="65"/>
    </row>
    <row r="51" spans="1:6" x14ac:dyDescent="0.25">
      <c r="B51" s="27"/>
    </row>
    <row r="52" spans="1:6" x14ac:dyDescent="0.25">
      <c r="B52" s="27"/>
    </row>
    <row r="53" spans="1:6" x14ac:dyDescent="0.25">
      <c r="A53" s="65"/>
      <c r="B53" s="65"/>
      <c r="C53" s="65"/>
      <c r="D53" s="33"/>
      <c r="E53" s="33"/>
      <c r="F53" s="33"/>
    </row>
  </sheetData>
  <mergeCells count="5">
    <mergeCell ref="A23:B23"/>
    <mergeCell ref="A53:C53"/>
    <mergeCell ref="A45:C45"/>
    <mergeCell ref="A48:C48"/>
    <mergeCell ref="A50:C50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tabSelected="1" zoomScale="80" zoomScaleNormal="80" workbookViewId="0">
      <selection activeCell="C12" sqref="C12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82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Q1 2019</v>
      </c>
      <c r="C5" s="16" t="str">
        <f>'Income Statement'!C5</f>
        <v>Q1 2018</v>
      </c>
    </row>
    <row r="6" spans="1:16382" ht="35.1" customHeight="1" x14ac:dyDescent="0.25">
      <c r="A6" s="18"/>
      <c r="B6" s="19" t="str">
        <f>'Income Statement'!B6</f>
        <v>01/01/2019- 31/03/2019</v>
      </c>
      <c r="C6" s="19" t="str">
        <f>'Income Statement'!C6</f>
        <v>01/01/2018- 31/03/2018</v>
      </c>
    </row>
    <row r="7" spans="1:16382" ht="13.95" customHeight="1" x14ac:dyDescent="0.25">
      <c r="A7" s="23" t="s">
        <v>55</v>
      </c>
      <c r="B7" s="37">
        <v>205152</v>
      </c>
      <c r="C7" s="37">
        <v>251984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56</v>
      </c>
      <c r="B8" s="37">
        <v>110538</v>
      </c>
      <c r="C8" s="37">
        <v>160014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57</v>
      </c>
      <c r="B9" s="37">
        <v>56822</v>
      </c>
      <c r="C9" s="37">
        <v>46989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58</v>
      </c>
      <c r="B10" s="37">
        <v>34869</v>
      </c>
      <c r="C10" s="37">
        <v>35174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53</v>
      </c>
      <c r="B11" s="37">
        <v>9951</v>
      </c>
      <c r="C11" s="37">
        <v>9142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54</v>
      </c>
      <c r="B12" s="50">
        <f>SUM(B7:B11)</f>
        <v>417332</v>
      </c>
      <c r="C12" s="50">
        <f>SUM(C7:C11)</f>
        <v>503303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2019-05-08T21:28:59Z</dcterms:modified>
</cp:coreProperties>
</file>