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ASBIS\Raporty\Raport za IV kw. 2018\Materiały dla analityków\"/>
    </mc:Choice>
  </mc:AlternateContent>
  <xr:revisionPtr revIDLastSave="0" documentId="13_ncr:1_{B747E01C-76CD-4D39-BE1E-A352B64FF136}" xr6:coauthVersionLast="40" xr6:coauthVersionMax="40" xr10:uidLastSave="{00000000-0000-0000-0000-000000000000}"/>
  <bookViews>
    <workbookView xWindow="-108" yWindow="-108" windowWidth="23256" windowHeight="12576" tabRatio="889" activeTab="1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Sheet'!$A$2:$C$58</definedName>
    <definedName name="_xlnm.Print_Area" localSheetId="2">'Cash Flow'!$A$2:$C$65</definedName>
    <definedName name="_xlnm.Print_Area" localSheetId="1">'Income Statement'!$A$1:$B$35</definedName>
  </definedNames>
  <calcPr calcId="191029"/>
</workbook>
</file>

<file path=xl/calcChain.xml><?xml version="1.0" encoding="utf-8"?>
<calcChain xmlns="http://schemas.openxmlformats.org/spreadsheetml/2006/main">
  <c r="C8" i="2" l="1"/>
  <c r="B8" i="2"/>
  <c r="B16" i="2"/>
  <c r="B48" i="3"/>
  <c r="B42" i="3"/>
  <c r="B14" i="5"/>
  <c r="C52" i="3" l="1"/>
  <c r="C48" i="3"/>
  <c r="C42" i="3"/>
  <c r="C23" i="5" l="1"/>
  <c r="C20" i="5"/>
  <c r="C10" i="5"/>
  <c r="C38" i="2" l="1"/>
  <c r="C33" i="2"/>
  <c r="C27" i="2"/>
  <c r="C16" i="2"/>
  <c r="C24" i="2" s="1"/>
  <c r="C23" i="3" l="1"/>
  <c r="B23" i="3" l="1"/>
  <c r="B31" i="3" s="1"/>
  <c r="C12" i="9" l="1"/>
  <c r="B12" i="9"/>
  <c r="B5" i="9"/>
  <c r="C5" i="9"/>
  <c r="B6" i="9"/>
  <c r="C6" i="9"/>
  <c r="B38" i="2"/>
  <c r="B33" i="2"/>
  <c r="B27" i="2"/>
  <c r="C31" i="3"/>
  <c r="C34" i="3" s="1"/>
  <c r="B34" i="3"/>
  <c r="B50" i="3" s="1"/>
  <c r="B52" i="3" s="1"/>
  <c r="B5" i="3"/>
  <c r="C5" i="3"/>
  <c r="B6" i="3"/>
  <c r="C6" i="3"/>
  <c r="B45" i="2" l="1"/>
  <c r="B24" i="2"/>
  <c r="C45" i="2" l="1"/>
</calcChain>
</file>

<file path=xl/sharedStrings.xml><?xml version="1.0" encoding="utf-8"?>
<sst xmlns="http://schemas.openxmlformats.org/spreadsheetml/2006/main" count="131" uniqueCount="117">
  <si>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</si>
  <si>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</si>
  <si>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</si>
  <si>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</si>
  <si>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</si>
  <si>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</si>
  <si>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</si>
  <si>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</si>
  <si>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</si>
  <si>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</si>
  <si>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</si>
  <si>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</si>
  <si>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</si>
  <si>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</si>
  <si>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</si>
  <si>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</si>
  <si>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</si>
  <si>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</si>
  <si>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</si>
  <si>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</si>
  <si>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</si>
  <si>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</si>
  <si>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</si>
  <si>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</si>
  <si>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</si>
  <si>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</si>
  <si>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</si>
  <si>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</si>
  <si>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</si>
  <si>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</si>
  <si>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Current taxation</t>
  </si>
  <si>
    <t>Share capital</t>
  </si>
  <si>
    <t>Share premium</t>
  </si>
  <si>
    <t>Long term borrowings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</si>
  <si>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</si>
  <si>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</si>
  <si>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</si>
  <si>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</si>
  <si>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</si>
  <si>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</si>
  <si>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</si>
  <si>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</si>
  <si>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</si>
  <si>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</si>
  <si>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</si>
  <si>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</si>
  <si>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</si>
  <si>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</si>
  <si>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</si>
  <si>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</si>
  <si>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</si>
  <si>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</si>
  <si>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</si>
  <si>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</si>
  <si>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</si>
  <si>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</si>
  <si>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</si>
  <si>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</si>
  <si>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</si>
  <si>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</si>
  <si>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Profit from the sale of property, plant and equipment and intangible assets</t>
  </si>
  <si>
    <t>Provision for slow moving and obsolete stock</t>
  </si>
  <si>
    <t>Operating profit before working capital changes</t>
  </si>
  <si>
    <t>Net cash inflows/(outflows) from financing activities</t>
  </si>
  <si>
    <t>Net decrease in cash and cash equivalents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</si>
  <si>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</si>
  <si>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</si>
  <si>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</si>
  <si>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</si>
  <si>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</si>
  <si>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</si>
  <si>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</si>
  <si>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</si>
  <si>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</si>
  <si>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</si>
  <si>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Impairment losses on intangible assets and goodwill</t>
  </si>
  <si>
    <t>30/12/2017</t>
  </si>
  <si>
    <t>Amortization of intangible assets</t>
  </si>
  <si>
    <t>Share of profit from associates</t>
  </si>
  <si>
    <t>Share based payments</t>
  </si>
  <si>
    <t>Share of profit/(loss) of equity-accounted investees</t>
  </si>
  <si>
    <t>Decrease/(Increase) in trade receivables</t>
  </si>
  <si>
    <t>Decrease/ (increase) in other current assets</t>
  </si>
  <si>
    <t>(Decrease)/ increase in factoring creditors</t>
  </si>
  <si>
    <t>-</t>
  </si>
  <si>
    <t xml:space="preserve">Depreciation </t>
  </si>
  <si>
    <t>Impairment of investments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</si>
  <si>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</si>
  <si>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</si>
  <si>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</si>
  <si>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</si>
  <si>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</si>
  <si>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Other (expenses)/ income</t>
  </si>
  <si>
    <t>Property plant and equipment</t>
  </si>
  <si>
    <t xml:space="preserve">Deferred tax liability </t>
  </si>
  <si>
    <t xml:space="preserve">CONSOLIDATED Q4 18 FINANCIAL STATEMENTS OF ASBISc Enterprises Plc </t>
  </si>
  <si>
    <t>Q1-Q4 2018</t>
  </si>
  <si>
    <t>01/01/2018- 31/12/2018</t>
  </si>
  <si>
    <t>Q1-Q4 2017</t>
  </si>
  <si>
    <t>01/01/2017- 31/12/2017</t>
  </si>
  <si>
    <t>31/12/2018</t>
  </si>
  <si>
    <t>Equity - accounted investees</t>
  </si>
  <si>
    <t>Increase in inventories</t>
  </si>
  <si>
    <t>(Decrease)/increase in trade payables</t>
  </si>
  <si>
    <t>Increase in other current liabilities</t>
  </si>
  <si>
    <t>Increase in other non-current liabilities</t>
  </si>
  <si>
    <t>Cash inflows from operations</t>
  </si>
  <si>
    <t>Net cash inflows from operating activities</t>
  </si>
  <si>
    <t>Write offs from sale of property, plant and equipment and intangible assets</t>
  </si>
  <si>
    <t>Payment for purchase of investments in associate</t>
  </si>
  <si>
    <t>Repayments of long term loans and long term obligations under finance lease</t>
  </si>
  <si>
    <t>Proceeds of short term loans and short term obligations under finance lease</t>
  </si>
  <si>
    <t>Payment of final and interim dividend</t>
  </si>
  <si>
    <t>Financial assets at fair value through other comprehensive income</t>
  </si>
  <si>
    <t>Cash at bank and in hand</t>
  </si>
  <si>
    <t xml:space="preserve">Retained earnings and other components of equity </t>
  </si>
  <si>
    <t>Non 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</si>
</sst>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 indent="3"/>
    </xf>
    <xf numFmtId="3" fontId="17" fillId="4" borderId="2" xfId="0" applyNumberFormat="1" applyFont="1" applyFill="1" applyBorder="1" applyAlignment="1">
      <alignment horizontal="right" vertical="center" indent="3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17" sqref="A17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95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72</v>
      </c>
    </row>
    <row r="13" spans="1:2" x14ac:dyDescent="0.25">
      <c r="A13" s="60" t="s">
        <v>3</v>
      </c>
      <c r="B13" s="61" t="s">
        <v>73</v>
      </c>
    </row>
    <row r="14" spans="1:2" x14ac:dyDescent="0.25">
      <c r="A14" s="60" t="s">
        <v>2</v>
      </c>
      <c r="B14" s="61" t="s">
        <v>58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abSelected="1" zoomScale="82" zoomScaleNormal="70" zoomScaleSheetLayoutView="106" workbookViewId="0">
      <pane ySplit="6" topLeftCell="A7" activePane="bottomLeft" state="frozen"/>
      <selection pane="bottomLeft" activeCell="F17" sqref="F17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90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96</v>
      </c>
      <c r="C5" s="16" t="s">
        <v>98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97</v>
      </c>
      <c r="C6" s="19" t="s">
        <v>99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2069563</v>
      </c>
      <c r="C8" s="57">
        <v>1484912</v>
      </c>
    </row>
    <row r="9" spans="1:7" s="23" customFormat="1" x14ac:dyDescent="0.25">
      <c r="A9" s="23" t="s">
        <v>17</v>
      </c>
      <c r="B9" s="57">
        <v>-1971471</v>
      </c>
      <c r="C9" s="57">
        <v>-1408177</v>
      </c>
    </row>
    <row r="10" spans="1:7" s="23" customFormat="1" x14ac:dyDescent="0.25">
      <c r="A10" s="24" t="s">
        <v>68</v>
      </c>
      <c r="B10" s="25">
        <v>98093</v>
      </c>
      <c r="C10" s="25">
        <f>SUM(C8:C9)</f>
        <v>76735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-46030</v>
      </c>
      <c r="C12" s="57">
        <v>-34745</v>
      </c>
      <c r="D12" s="26"/>
    </row>
    <row r="13" spans="1:7" s="23" customFormat="1" x14ac:dyDescent="0.25">
      <c r="A13" s="23" t="s">
        <v>19</v>
      </c>
      <c r="B13" s="57">
        <v>-22653</v>
      </c>
      <c r="C13" s="57">
        <v>-17585</v>
      </c>
      <c r="D13" s="26"/>
    </row>
    <row r="14" spans="1:7" s="23" customFormat="1" x14ac:dyDescent="0.25">
      <c r="A14" s="24" t="s">
        <v>69</v>
      </c>
      <c r="B14" s="25">
        <f>SUM(B10:B13)</f>
        <v>29410</v>
      </c>
      <c r="C14" s="25">
        <v>24406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4452</v>
      </c>
      <c r="C16" s="57">
        <v>1598</v>
      </c>
    </row>
    <row r="17" spans="1:3" s="23" customFormat="1" x14ac:dyDescent="0.25">
      <c r="A17" s="23" t="s">
        <v>20</v>
      </c>
      <c r="B17" s="57">
        <v>-18622</v>
      </c>
      <c r="C17" s="57">
        <v>-16006</v>
      </c>
    </row>
    <row r="18" spans="1:3" s="23" customFormat="1" x14ac:dyDescent="0.25">
      <c r="A18" s="23" t="s">
        <v>92</v>
      </c>
      <c r="B18" s="57">
        <v>-81</v>
      </c>
      <c r="C18" s="57">
        <v>-985</v>
      </c>
    </row>
    <row r="19" spans="1:3" s="23" customFormat="1" x14ac:dyDescent="0.25">
      <c r="A19" s="23" t="s">
        <v>78</v>
      </c>
      <c r="B19" s="57">
        <v>-30</v>
      </c>
      <c r="C19" s="57" t="s">
        <v>84</v>
      </c>
    </row>
    <row r="20" spans="1:3" s="23" customFormat="1" x14ac:dyDescent="0.25">
      <c r="A20" s="24" t="s">
        <v>74</v>
      </c>
      <c r="B20" s="25">
        <v>15130</v>
      </c>
      <c r="C20" s="25">
        <f>SUM(C14:C19)</f>
        <v>9013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-3092</v>
      </c>
      <c r="C22" s="57">
        <v>-2104</v>
      </c>
    </row>
    <row r="23" spans="1:3" s="23" customFormat="1" x14ac:dyDescent="0.25">
      <c r="A23" s="24" t="s">
        <v>70</v>
      </c>
      <c r="B23" s="25">
        <v>12037</v>
      </c>
      <c r="C23" s="25">
        <f>SUM(C20:C22)</f>
        <v>6909</v>
      </c>
    </row>
    <row r="24" spans="1:3" s="23" customFormat="1" x14ac:dyDescent="0.25">
      <c r="A24" s="29" t="s">
        <v>71</v>
      </c>
      <c r="B24" s="30"/>
      <c r="C24" s="30"/>
    </row>
    <row r="25" spans="1:3" s="23" customFormat="1" x14ac:dyDescent="0.25">
      <c r="A25" s="24" t="s">
        <v>67</v>
      </c>
      <c r="B25" s="25">
        <v>12038</v>
      </c>
      <c r="C25" s="25">
        <v>6956</v>
      </c>
    </row>
    <row r="26" spans="1:3" s="23" customFormat="1" x14ac:dyDescent="0.25">
      <c r="A26" s="23" t="s">
        <v>22</v>
      </c>
      <c r="B26" s="57">
        <v>0</v>
      </c>
      <c r="C26" s="57">
        <v>-47</v>
      </c>
    </row>
    <row r="27" spans="1:3" s="23" customFormat="1" x14ac:dyDescent="0.25">
      <c r="A27" s="29"/>
      <c r="B27" s="31"/>
      <c r="C27" s="31"/>
    </row>
    <row r="28" spans="1:3" s="23" customFormat="1" x14ac:dyDescent="0.25">
      <c r="C28" s="27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ignoredErrors>
    <ignoredError sqref="B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7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9" sqref="E59"/>
    </sheetView>
  </sheetViews>
  <sheetFormatPr defaultColWidth="9.109375" defaultRowHeight="13.2" x14ac:dyDescent="0.25"/>
  <cols>
    <col min="1" max="1" width="95.88671875" style="11" bestFit="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89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Q1-Q4 2018</v>
      </c>
      <c r="C5" s="16" t="str">
        <f>'Income Statement'!C5</f>
        <v>Q1-Q4 2017</v>
      </c>
    </row>
    <row r="6" spans="1:6" ht="35.1" customHeight="1" x14ac:dyDescent="0.25">
      <c r="A6" s="15"/>
      <c r="B6" s="19" t="str">
        <f>'Income Statement'!B6</f>
        <v>01/01/2018- 31/12/2018</v>
      </c>
      <c r="C6" s="19" t="str">
        <f>'Income Statement'!C6</f>
        <v>01/01/2017- 31/12/2017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59</v>
      </c>
      <c r="B8" s="35">
        <v>15130</v>
      </c>
      <c r="C8" s="35">
        <v>9013</v>
      </c>
      <c r="E8" s="22"/>
      <c r="F8" s="22"/>
    </row>
    <row r="9" spans="1:6" s="23" customFormat="1" x14ac:dyDescent="0.25">
      <c r="A9" s="36" t="s">
        <v>40</v>
      </c>
      <c r="B9" s="27"/>
      <c r="C9" s="27"/>
      <c r="E9" s="22"/>
      <c r="F9" s="22"/>
    </row>
    <row r="10" spans="1:6" s="23" customFormat="1" x14ac:dyDescent="0.25">
      <c r="A10" s="36" t="s">
        <v>41</v>
      </c>
      <c r="B10" s="37">
        <v>-689</v>
      </c>
      <c r="C10" s="37">
        <v>1441</v>
      </c>
      <c r="E10" s="22"/>
      <c r="F10" s="22"/>
    </row>
    <row r="11" spans="1:6" s="23" customFormat="1" x14ac:dyDescent="0.25">
      <c r="A11" s="36" t="s">
        <v>42</v>
      </c>
      <c r="B11" s="37">
        <v>-2256</v>
      </c>
      <c r="C11" s="37">
        <v>-2107</v>
      </c>
      <c r="E11" s="22"/>
      <c r="F11" s="22"/>
    </row>
    <row r="12" spans="1:6" s="23" customFormat="1" x14ac:dyDescent="0.25">
      <c r="A12" s="36" t="s">
        <v>43</v>
      </c>
      <c r="B12" s="37">
        <v>-51</v>
      </c>
      <c r="C12" s="37">
        <v>-12</v>
      </c>
      <c r="E12" s="22"/>
      <c r="F12" s="22"/>
    </row>
    <row r="13" spans="1:6" s="23" customFormat="1" x14ac:dyDescent="0.25">
      <c r="A13" s="36" t="s">
        <v>85</v>
      </c>
      <c r="B13" s="37">
        <v>1562</v>
      </c>
      <c r="C13" s="37">
        <v>1520</v>
      </c>
      <c r="E13" s="22"/>
      <c r="F13" s="22"/>
    </row>
    <row r="14" spans="1:6" s="23" customFormat="1" x14ac:dyDescent="0.25">
      <c r="A14" s="36" t="s">
        <v>77</v>
      </c>
      <c r="B14" s="37">
        <v>1005</v>
      </c>
      <c r="C14" s="37">
        <v>716</v>
      </c>
      <c r="E14" s="22"/>
      <c r="F14" s="22"/>
    </row>
    <row r="15" spans="1:6" s="23" customFormat="1" x14ac:dyDescent="0.25">
      <c r="A15" s="36" t="s">
        <v>75</v>
      </c>
      <c r="B15" s="37">
        <v>360</v>
      </c>
      <c r="C15" s="37">
        <v>1232</v>
      </c>
      <c r="E15" s="22"/>
      <c r="F15" s="22"/>
    </row>
    <row r="16" spans="1:6" s="23" customFormat="1" x14ac:dyDescent="0.25">
      <c r="A16" s="23" t="s">
        <v>79</v>
      </c>
      <c r="B16" s="37" t="s">
        <v>84</v>
      </c>
      <c r="C16" s="37" t="s">
        <v>84</v>
      </c>
      <c r="E16" s="22"/>
      <c r="F16" s="22"/>
    </row>
    <row r="17" spans="1:6" s="23" customFormat="1" x14ac:dyDescent="0.25">
      <c r="A17" s="36" t="s">
        <v>61</v>
      </c>
      <c r="B17" s="37">
        <v>-1483</v>
      </c>
      <c r="C17" s="37">
        <v>-2502</v>
      </c>
      <c r="E17" s="22"/>
      <c r="F17" s="22"/>
    </row>
    <row r="18" spans="1:6" s="23" customFormat="1" x14ac:dyDescent="0.25">
      <c r="A18" s="38" t="s">
        <v>44</v>
      </c>
      <c r="B18" s="37">
        <v>-136</v>
      </c>
      <c r="C18" s="37">
        <v>-49</v>
      </c>
      <c r="E18" s="22"/>
      <c r="F18" s="22"/>
    </row>
    <row r="19" spans="1:6" s="23" customFormat="1" x14ac:dyDescent="0.25">
      <c r="A19" s="36" t="s">
        <v>45</v>
      </c>
      <c r="B19" s="37">
        <v>4317</v>
      </c>
      <c r="C19" s="37">
        <v>4075</v>
      </c>
      <c r="E19" s="22"/>
      <c r="F19" s="22"/>
    </row>
    <row r="20" spans="1:6" s="23" customFormat="1" x14ac:dyDescent="0.25">
      <c r="A20" s="23" t="s">
        <v>80</v>
      </c>
      <c r="B20" s="37">
        <v>30</v>
      </c>
      <c r="C20" s="37" t="s">
        <v>84</v>
      </c>
      <c r="E20" s="22"/>
      <c r="F20" s="22"/>
    </row>
    <row r="21" spans="1:6" s="23" customFormat="1" x14ac:dyDescent="0.25">
      <c r="A21" s="23" t="s">
        <v>86</v>
      </c>
      <c r="B21" s="37">
        <v>12</v>
      </c>
      <c r="C21" s="37" t="s">
        <v>84</v>
      </c>
      <c r="E21" s="22"/>
      <c r="F21" s="22"/>
    </row>
    <row r="22" spans="1:6" s="23" customFormat="1" x14ac:dyDescent="0.25">
      <c r="A22" s="38" t="s">
        <v>60</v>
      </c>
      <c r="B22" s="27">
        <v>-25</v>
      </c>
      <c r="C22" s="27">
        <v>-28</v>
      </c>
      <c r="E22" s="22"/>
      <c r="F22" s="22"/>
    </row>
    <row r="23" spans="1:6" s="23" customFormat="1" x14ac:dyDescent="0.25">
      <c r="A23" s="34" t="s">
        <v>62</v>
      </c>
      <c r="B23" s="58">
        <f>SUM(B8:B22)</f>
        <v>17776</v>
      </c>
      <c r="C23" s="58">
        <f>SUM(C8:C22)</f>
        <v>13299</v>
      </c>
      <c r="E23" s="22"/>
      <c r="F23" s="22"/>
    </row>
    <row r="24" spans="1:6" s="23" customFormat="1" x14ac:dyDescent="0.25">
      <c r="A24" s="36" t="s">
        <v>102</v>
      </c>
      <c r="B24" s="59">
        <v>-33513</v>
      </c>
      <c r="C24" s="59">
        <v>-28620</v>
      </c>
      <c r="E24" s="22"/>
      <c r="F24" s="22"/>
    </row>
    <row r="25" spans="1:6" s="23" customFormat="1" x14ac:dyDescent="0.25">
      <c r="A25" s="36" t="s">
        <v>81</v>
      </c>
      <c r="B25" s="59">
        <v>65919</v>
      </c>
      <c r="C25" s="59">
        <v>-15006</v>
      </c>
      <c r="E25" s="22"/>
      <c r="F25" s="22"/>
    </row>
    <row r="26" spans="1:6" s="23" customFormat="1" x14ac:dyDescent="0.25">
      <c r="A26" s="36" t="s">
        <v>82</v>
      </c>
      <c r="B26" s="59">
        <v>865</v>
      </c>
      <c r="C26" s="59">
        <v>-431</v>
      </c>
      <c r="E26" s="22"/>
      <c r="F26" s="22"/>
    </row>
    <row r="27" spans="1:6" s="23" customFormat="1" x14ac:dyDescent="0.25">
      <c r="A27" s="36" t="s">
        <v>103</v>
      </c>
      <c r="B27" s="59">
        <v>-16482</v>
      </c>
      <c r="C27" s="59">
        <v>50983</v>
      </c>
      <c r="E27" s="22"/>
      <c r="F27" s="22"/>
    </row>
    <row r="28" spans="1:6" s="23" customFormat="1" x14ac:dyDescent="0.25">
      <c r="A28" s="36" t="s">
        <v>104</v>
      </c>
      <c r="B28" s="59">
        <v>8473</v>
      </c>
      <c r="C28" s="59">
        <v>11876</v>
      </c>
      <c r="E28" s="22"/>
      <c r="F28" s="22"/>
    </row>
    <row r="29" spans="1:6" s="23" customFormat="1" x14ac:dyDescent="0.25">
      <c r="A29" s="36" t="s">
        <v>83</v>
      </c>
      <c r="B29" s="59">
        <v>-18694</v>
      </c>
      <c r="C29" s="59">
        <v>15089</v>
      </c>
      <c r="E29" s="22"/>
      <c r="F29" s="22"/>
    </row>
    <row r="30" spans="1:6" s="23" customFormat="1" x14ac:dyDescent="0.25">
      <c r="A30" s="36" t="s">
        <v>105</v>
      </c>
      <c r="B30" s="59">
        <v>208</v>
      </c>
      <c r="C30" s="59">
        <v>56</v>
      </c>
      <c r="E30" s="22"/>
      <c r="F30" s="22"/>
    </row>
    <row r="31" spans="1:6" s="23" customFormat="1" x14ac:dyDescent="0.25">
      <c r="A31" s="34" t="s">
        <v>106</v>
      </c>
      <c r="B31" s="58">
        <f>SUM(B23:B30)</f>
        <v>24552</v>
      </c>
      <c r="C31" s="58">
        <f>SUM(C23:C30)</f>
        <v>47246</v>
      </c>
      <c r="E31" s="22"/>
      <c r="F31" s="22"/>
    </row>
    <row r="32" spans="1:6" s="23" customFormat="1" x14ac:dyDescent="0.25">
      <c r="A32" s="36" t="s">
        <v>48</v>
      </c>
      <c r="B32" s="59">
        <v>-1556</v>
      </c>
      <c r="C32" s="63">
        <v>-1059</v>
      </c>
      <c r="E32" s="22"/>
      <c r="F32" s="22"/>
    </row>
    <row r="33" spans="1:7" s="23" customFormat="1" x14ac:dyDescent="0.25">
      <c r="A33" s="36" t="s">
        <v>45</v>
      </c>
      <c r="B33" s="59">
        <v>-4317</v>
      </c>
      <c r="C33" s="59">
        <v>-4075</v>
      </c>
      <c r="E33" s="22"/>
      <c r="F33" s="22"/>
    </row>
    <row r="34" spans="1:7" s="23" customFormat="1" x14ac:dyDescent="0.25">
      <c r="A34" s="39" t="s">
        <v>107</v>
      </c>
      <c r="B34" s="50">
        <f>SUM(B31:B33)</f>
        <v>18679</v>
      </c>
      <c r="C34" s="50">
        <f>SUM(C31:C33)</f>
        <v>42112</v>
      </c>
      <c r="E34" s="22"/>
      <c r="F34" s="22"/>
    </row>
    <row r="35" spans="1:7" s="42" customFormat="1" x14ac:dyDescent="0.25">
      <c r="A35" s="40"/>
      <c r="B35" s="41"/>
      <c r="C35" s="41"/>
      <c r="E35" s="22"/>
      <c r="F35" s="22"/>
    </row>
    <row r="36" spans="1:7" s="22" customFormat="1" ht="15.75" customHeight="1" x14ac:dyDescent="0.25">
      <c r="A36" s="22" t="s">
        <v>46</v>
      </c>
      <c r="B36" s="30"/>
      <c r="C36" s="30"/>
    </row>
    <row r="37" spans="1:7" s="22" customFormat="1" ht="15.75" customHeight="1" x14ac:dyDescent="0.25">
      <c r="A37" s="36" t="s">
        <v>44</v>
      </c>
      <c r="B37" s="27">
        <v>136</v>
      </c>
      <c r="C37" s="27">
        <v>49</v>
      </c>
    </row>
    <row r="38" spans="1:7" s="22" customFormat="1" ht="15.75" customHeight="1" x14ac:dyDescent="0.25">
      <c r="A38" s="43" t="s">
        <v>50</v>
      </c>
      <c r="B38" s="27">
        <v>-1997</v>
      </c>
      <c r="C38" s="27">
        <v>-1403</v>
      </c>
    </row>
    <row r="39" spans="1:7" s="23" customFormat="1" x14ac:dyDescent="0.25">
      <c r="A39" s="36" t="s">
        <v>49</v>
      </c>
      <c r="B39" s="59">
        <v>-1017</v>
      </c>
      <c r="C39" s="59">
        <v>-928</v>
      </c>
      <c r="E39" s="22"/>
      <c r="F39" s="22"/>
    </row>
    <row r="40" spans="1:7" s="23" customFormat="1" x14ac:dyDescent="0.25">
      <c r="A40" s="23" t="s">
        <v>108</v>
      </c>
      <c r="B40" s="59">
        <v>-366</v>
      </c>
      <c r="C40" s="59" t="s">
        <v>84</v>
      </c>
      <c r="E40" s="22"/>
      <c r="F40" s="22"/>
    </row>
    <row r="41" spans="1:7" s="23" customFormat="1" x14ac:dyDescent="0.25">
      <c r="A41" s="36" t="s">
        <v>109</v>
      </c>
      <c r="B41" s="59">
        <v>111</v>
      </c>
      <c r="C41" s="59">
        <v>120</v>
      </c>
      <c r="E41" s="22"/>
      <c r="F41" s="22"/>
    </row>
    <row r="42" spans="1:7" s="23" customFormat="1" x14ac:dyDescent="0.25">
      <c r="A42" s="39" t="s">
        <v>51</v>
      </c>
      <c r="B42" s="50">
        <f>SUM(B35:B41)</f>
        <v>-3133</v>
      </c>
      <c r="C42" s="50">
        <f>SUM(C37:C41)</f>
        <v>-2162</v>
      </c>
      <c r="E42" s="22"/>
      <c r="F42" s="22"/>
    </row>
    <row r="43" spans="1:7" s="42" customFormat="1" x14ac:dyDescent="0.25">
      <c r="A43" s="40"/>
      <c r="B43" s="41"/>
      <c r="C43" s="41"/>
      <c r="E43" s="22"/>
      <c r="F43" s="22"/>
    </row>
    <row r="44" spans="1:7" s="22" customFormat="1" ht="13.5" customHeight="1" x14ac:dyDescent="0.25">
      <c r="A44" s="22" t="s">
        <v>47</v>
      </c>
      <c r="B44" s="37"/>
      <c r="C44" s="37"/>
    </row>
    <row r="45" spans="1:7" s="22" customFormat="1" ht="13.5" customHeight="1" x14ac:dyDescent="0.25">
      <c r="A45" s="38" t="s">
        <v>110</v>
      </c>
      <c r="B45" s="37">
        <v>-82</v>
      </c>
      <c r="C45" s="37">
        <v>-1014</v>
      </c>
    </row>
    <row r="46" spans="1:7" s="22" customFormat="1" ht="13.5" customHeight="1" x14ac:dyDescent="0.25">
      <c r="A46" s="38" t="s">
        <v>111</v>
      </c>
      <c r="B46" s="37">
        <v>2817</v>
      </c>
      <c r="C46" s="37">
        <v>2126</v>
      </c>
    </row>
    <row r="47" spans="1:7" s="23" customFormat="1" x14ac:dyDescent="0.25">
      <c r="A47" s="23" t="s">
        <v>112</v>
      </c>
      <c r="B47" s="59">
        <v>-6105</v>
      </c>
      <c r="C47" s="59">
        <v>-1665</v>
      </c>
      <c r="D47" s="42"/>
      <c r="E47" s="22"/>
      <c r="F47" s="22"/>
      <c r="G47" s="42"/>
    </row>
    <row r="48" spans="1:7" s="23" customFormat="1" x14ac:dyDescent="0.25">
      <c r="A48" s="39" t="s">
        <v>63</v>
      </c>
      <c r="B48" s="50">
        <f>SUM(B45:B47)</f>
        <v>-3370</v>
      </c>
      <c r="C48" s="50">
        <f>SUM(C45:C47)</f>
        <v>-553</v>
      </c>
      <c r="D48" s="42"/>
      <c r="E48" s="22"/>
      <c r="F48" s="22"/>
      <c r="G48" s="42"/>
    </row>
    <row r="49" spans="1:6" s="22" customFormat="1" x14ac:dyDescent="0.25">
      <c r="B49" s="30"/>
      <c r="C49" s="30"/>
    </row>
    <row r="50" spans="1:6" s="22" customFormat="1" x14ac:dyDescent="0.25">
      <c r="A50" s="22" t="s">
        <v>64</v>
      </c>
      <c r="B50" s="44">
        <f>B34+B42+B48</f>
        <v>12176</v>
      </c>
      <c r="C50" s="44">
        <v>39396</v>
      </c>
    </row>
    <row r="51" spans="1:6" s="22" customFormat="1" x14ac:dyDescent="0.25">
      <c r="A51" s="22" t="s">
        <v>65</v>
      </c>
      <c r="B51" s="44">
        <v>45933</v>
      </c>
      <c r="C51" s="44">
        <v>6537</v>
      </c>
    </row>
    <row r="52" spans="1:6" s="22" customFormat="1" ht="12.9" customHeight="1" x14ac:dyDescent="0.25">
      <c r="A52" s="22" t="s">
        <v>66</v>
      </c>
      <c r="B52" s="44">
        <f>SUM(B50:B51)</f>
        <v>58109</v>
      </c>
      <c r="C52" s="44">
        <f>SUM(C50:C51)</f>
        <v>45933</v>
      </c>
    </row>
    <row r="53" spans="1:6" x14ac:dyDescent="0.25">
      <c r="A53" s="23"/>
      <c r="B53" s="27"/>
      <c r="C53" s="27"/>
      <c r="E53" s="22"/>
      <c r="F53" s="22"/>
    </row>
    <row r="54" spans="1:6" ht="39" customHeight="1" x14ac:dyDescent="0.25">
      <c r="A54" s="45"/>
      <c r="B54" s="27"/>
      <c r="C54" s="27"/>
    </row>
    <row r="55" spans="1:6" x14ac:dyDescent="0.25">
      <c r="A55" s="23"/>
      <c r="B55" s="27"/>
      <c r="C55" s="27"/>
    </row>
    <row r="56" spans="1:6" x14ac:dyDescent="0.25">
      <c r="A56" s="66"/>
      <c r="B56" s="66"/>
      <c r="C56" s="66"/>
    </row>
    <row r="57" spans="1:6" x14ac:dyDescent="0.25">
      <c r="A57" s="23"/>
      <c r="B57" s="27"/>
      <c r="C57" s="27"/>
    </row>
    <row r="58" spans="1:6" x14ac:dyDescent="0.25">
      <c r="A58" s="23"/>
      <c r="B58" s="27"/>
      <c r="C58" s="27"/>
    </row>
    <row r="59" spans="1:6" x14ac:dyDescent="0.25">
      <c r="A59" s="66"/>
      <c r="B59" s="66"/>
      <c r="C59" s="66"/>
    </row>
    <row r="60" spans="1:6" x14ac:dyDescent="0.25">
      <c r="A60" s="23"/>
      <c r="B60" s="27"/>
      <c r="C60" s="27"/>
    </row>
    <row r="61" spans="1:6" x14ac:dyDescent="0.25">
      <c r="A61" s="23"/>
      <c r="B61" s="27"/>
      <c r="C61" s="27"/>
    </row>
    <row r="62" spans="1:6" x14ac:dyDescent="0.25">
      <c r="A62" s="66"/>
      <c r="B62" s="66"/>
      <c r="C62" s="66"/>
    </row>
    <row r="63" spans="1:6" x14ac:dyDescent="0.25">
      <c r="A63" s="23"/>
    </row>
    <row r="64" spans="1:6" x14ac:dyDescent="0.25">
      <c r="A64" s="23"/>
    </row>
    <row r="65" spans="1:3" x14ac:dyDescent="0.25">
      <c r="A65" s="66"/>
      <c r="B65" s="66"/>
      <c r="C65" s="66"/>
    </row>
    <row r="66" spans="1:3" x14ac:dyDescent="0.25">
      <c r="A66" s="23"/>
      <c r="B66" s="27"/>
      <c r="C66" s="27"/>
    </row>
    <row r="67" spans="1:3" x14ac:dyDescent="0.25">
      <c r="A67" s="23"/>
      <c r="B67" s="27"/>
      <c r="C67" s="27"/>
    </row>
  </sheetData>
  <mergeCells count="4">
    <mergeCell ref="A65:C65"/>
    <mergeCell ref="A56:C56"/>
    <mergeCell ref="A59:C59"/>
    <mergeCell ref="A62:C62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8"/>
  <sheetViews>
    <sheetView zoomScale="70" zoomScaleNormal="70" zoomScaleSheetLayoutView="9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9" sqref="A39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88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100</v>
      </c>
      <c r="C6" s="47" t="s">
        <v>76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SUM(B9:B14)</f>
        <v>29187</v>
      </c>
      <c r="C8" s="25">
        <f>SUM(C9:C14)</f>
        <v>28356</v>
      </c>
    </row>
    <row r="9" spans="1:3" x14ac:dyDescent="0.25">
      <c r="A9" s="36" t="s">
        <v>24</v>
      </c>
      <c r="B9" s="37">
        <v>400</v>
      </c>
      <c r="C9" s="37">
        <v>419</v>
      </c>
    </row>
    <row r="10" spans="1:3" x14ac:dyDescent="0.25">
      <c r="A10" s="36" t="s">
        <v>93</v>
      </c>
      <c r="B10" s="37">
        <v>25250</v>
      </c>
      <c r="C10" s="37">
        <v>24533</v>
      </c>
    </row>
    <row r="11" spans="1:3" x14ac:dyDescent="0.25">
      <c r="A11" s="36" t="s">
        <v>113</v>
      </c>
      <c r="B11" s="37" t="s">
        <v>84</v>
      </c>
      <c r="C11" s="37">
        <v>12</v>
      </c>
    </row>
    <row r="12" spans="1:3" x14ac:dyDescent="0.25">
      <c r="A12" s="36" t="s">
        <v>23</v>
      </c>
      <c r="B12" s="37">
        <v>3068</v>
      </c>
      <c r="C12" s="37">
        <v>3164</v>
      </c>
    </row>
    <row r="13" spans="1:3" x14ac:dyDescent="0.25">
      <c r="A13" s="36" t="s">
        <v>25</v>
      </c>
      <c r="B13" s="37">
        <v>133</v>
      </c>
      <c r="C13" s="37">
        <v>228</v>
      </c>
    </row>
    <row r="14" spans="1:3" x14ac:dyDescent="0.25">
      <c r="A14" s="36" t="s">
        <v>101</v>
      </c>
      <c r="B14" s="37">
        <v>336</v>
      </c>
      <c r="C14" s="37" t="s">
        <v>84</v>
      </c>
    </row>
    <row r="16" spans="1:3" x14ac:dyDescent="0.25">
      <c r="A16" s="39" t="s">
        <v>6</v>
      </c>
      <c r="B16" s="25">
        <f>SUM(B17:B22)</f>
        <v>474614</v>
      </c>
      <c r="C16" s="25">
        <f>SUM(C17:C22)</f>
        <v>495567</v>
      </c>
    </row>
    <row r="17" spans="1:3" x14ac:dyDescent="0.25">
      <c r="A17" s="36" t="s">
        <v>26</v>
      </c>
      <c r="B17" s="37">
        <v>180211</v>
      </c>
      <c r="C17" s="37">
        <v>144980</v>
      </c>
    </row>
    <row r="18" spans="1:3" x14ac:dyDescent="0.25">
      <c r="A18" s="36" t="s">
        <v>27</v>
      </c>
      <c r="B18" s="37">
        <v>174580</v>
      </c>
      <c r="C18" s="37">
        <v>238192</v>
      </c>
    </row>
    <row r="19" spans="1:3" x14ac:dyDescent="0.25">
      <c r="A19" s="38" t="s">
        <v>28</v>
      </c>
      <c r="B19" s="37">
        <v>16859</v>
      </c>
      <c r="C19" s="37">
        <v>18127</v>
      </c>
    </row>
    <row r="20" spans="1:3" x14ac:dyDescent="0.25">
      <c r="A20" s="36" t="s">
        <v>29</v>
      </c>
      <c r="B20" s="37">
        <v>1088</v>
      </c>
      <c r="C20" s="37">
        <v>374</v>
      </c>
    </row>
    <row r="21" spans="1:3" x14ac:dyDescent="0.25">
      <c r="A21" s="36" t="s">
        <v>30</v>
      </c>
      <c r="B21" s="37">
        <v>451</v>
      </c>
      <c r="C21" s="37">
        <v>493</v>
      </c>
    </row>
    <row r="22" spans="1:3" x14ac:dyDescent="0.25">
      <c r="A22" s="36" t="s">
        <v>114</v>
      </c>
      <c r="B22" s="27">
        <v>101425</v>
      </c>
      <c r="C22" s="37">
        <v>93401</v>
      </c>
    </row>
    <row r="23" spans="1:3" x14ac:dyDescent="0.25">
      <c r="B23" s="27"/>
    </row>
    <row r="24" spans="1:3" ht="19.2" customHeight="1" x14ac:dyDescent="0.25">
      <c r="A24" s="39" t="s">
        <v>7</v>
      </c>
      <c r="B24" s="50">
        <f>B16+B8</f>
        <v>503801</v>
      </c>
      <c r="C24" s="50">
        <f>C16+C8</f>
        <v>523923</v>
      </c>
    </row>
    <row r="25" spans="1:3" x14ac:dyDescent="0.25">
      <c r="B25" s="23"/>
      <c r="C25" s="23"/>
    </row>
    <row r="26" spans="1:3" x14ac:dyDescent="0.25">
      <c r="A26" s="67" t="s">
        <v>9</v>
      </c>
      <c r="B26" s="67"/>
      <c r="C26" s="23"/>
    </row>
    <row r="27" spans="1:3" x14ac:dyDescent="0.25">
      <c r="A27" s="39" t="s">
        <v>12</v>
      </c>
      <c r="B27" s="25">
        <f>SUM(B28:B31)</f>
        <v>99233</v>
      </c>
      <c r="C27" s="25">
        <f>SUM(C28:C31)</f>
        <v>94468</v>
      </c>
    </row>
    <row r="28" spans="1:3" x14ac:dyDescent="0.25">
      <c r="A28" s="36" t="s">
        <v>31</v>
      </c>
      <c r="B28" s="37">
        <v>11100</v>
      </c>
      <c r="C28" s="37">
        <v>11100</v>
      </c>
    </row>
    <row r="29" spans="1:3" x14ac:dyDescent="0.25">
      <c r="A29" s="38" t="s">
        <v>32</v>
      </c>
      <c r="B29" s="37">
        <v>23518</v>
      </c>
      <c r="C29" s="37">
        <v>23518</v>
      </c>
    </row>
    <row r="30" spans="1:3" x14ac:dyDescent="0.25">
      <c r="A30" s="36" t="s">
        <v>115</v>
      </c>
      <c r="B30" s="37">
        <v>64340</v>
      </c>
      <c r="C30" s="37">
        <v>59542</v>
      </c>
    </row>
    <row r="31" spans="1:3" x14ac:dyDescent="0.25">
      <c r="A31" s="36" t="s">
        <v>116</v>
      </c>
      <c r="B31" s="37">
        <v>275</v>
      </c>
      <c r="C31" s="37">
        <v>308</v>
      </c>
    </row>
    <row r="32" spans="1:3" x14ac:dyDescent="0.25">
      <c r="B32" s="27"/>
    </row>
    <row r="33" spans="1:7" x14ac:dyDescent="0.25">
      <c r="A33" s="39" t="s">
        <v>37</v>
      </c>
      <c r="B33" s="25">
        <f>SUM(B34:B36)</f>
        <v>700</v>
      </c>
      <c r="C33" s="25">
        <f>SUM(C34:C36)</f>
        <v>598</v>
      </c>
    </row>
    <row r="34" spans="1:7" x14ac:dyDescent="0.25">
      <c r="A34" s="38" t="s">
        <v>33</v>
      </c>
      <c r="B34" s="37">
        <v>87</v>
      </c>
      <c r="C34" s="37">
        <v>169</v>
      </c>
    </row>
    <row r="35" spans="1:7" x14ac:dyDescent="0.25">
      <c r="A35" s="38" t="s">
        <v>91</v>
      </c>
      <c r="B35" s="37">
        <v>578</v>
      </c>
      <c r="C35" s="37">
        <v>369</v>
      </c>
    </row>
    <row r="36" spans="1:7" x14ac:dyDescent="0.25">
      <c r="A36" s="36" t="s">
        <v>94</v>
      </c>
      <c r="B36" s="37">
        <v>35</v>
      </c>
      <c r="C36" s="37">
        <v>60</v>
      </c>
    </row>
    <row r="37" spans="1:7" x14ac:dyDescent="0.25">
      <c r="B37" s="27"/>
    </row>
    <row r="38" spans="1:7" x14ac:dyDescent="0.25">
      <c r="A38" s="39" t="s">
        <v>36</v>
      </c>
      <c r="B38" s="25">
        <f>SUM(B39:B43)</f>
        <v>403868</v>
      </c>
      <c r="C38" s="25">
        <f>SUM(C39:C43)</f>
        <v>428857</v>
      </c>
    </row>
    <row r="39" spans="1:7" x14ac:dyDescent="0.25">
      <c r="A39" s="51" t="s">
        <v>34</v>
      </c>
      <c r="B39" s="37">
        <v>238248</v>
      </c>
      <c r="C39" s="37">
        <v>253021</v>
      </c>
    </row>
    <row r="40" spans="1:7" x14ac:dyDescent="0.25">
      <c r="A40" s="23" t="s">
        <v>35</v>
      </c>
      <c r="B40" s="37">
        <v>46938</v>
      </c>
      <c r="C40" s="37">
        <v>38083</v>
      </c>
    </row>
    <row r="41" spans="1:7" x14ac:dyDescent="0.25">
      <c r="A41" s="38" t="s">
        <v>39</v>
      </c>
      <c r="B41" s="37">
        <v>358</v>
      </c>
      <c r="C41" s="37">
        <v>740</v>
      </c>
    </row>
    <row r="42" spans="1:7" x14ac:dyDescent="0.25">
      <c r="A42" s="38" t="s">
        <v>30</v>
      </c>
      <c r="B42" s="37">
        <v>1862</v>
      </c>
      <c r="C42" s="37">
        <v>521</v>
      </c>
    </row>
    <row r="43" spans="1:7" x14ac:dyDescent="0.25">
      <c r="A43" s="38" t="s">
        <v>38</v>
      </c>
      <c r="B43" s="37">
        <v>116462</v>
      </c>
      <c r="C43" s="37">
        <v>136492</v>
      </c>
    </row>
    <row r="44" spans="1:7" x14ac:dyDescent="0.25">
      <c r="B44" s="52"/>
    </row>
    <row r="45" spans="1:7" s="38" customFormat="1" ht="19.2" customHeight="1" x14ac:dyDescent="0.25">
      <c r="A45" s="39" t="s">
        <v>10</v>
      </c>
      <c r="B45" s="50">
        <f>B27+B33+B38</f>
        <v>503801</v>
      </c>
      <c r="C45" s="50">
        <f>C38+C33+C27</f>
        <v>523923</v>
      </c>
      <c r="F45" s="23"/>
      <c r="G45" s="23"/>
    </row>
    <row r="46" spans="1:7" x14ac:dyDescent="0.25">
      <c r="B46" s="23"/>
      <c r="C46" s="23"/>
    </row>
    <row r="50" spans="1:6" x14ac:dyDescent="0.25">
      <c r="A50" s="66"/>
      <c r="B50" s="66"/>
      <c r="C50" s="66"/>
    </row>
    <row r="53" spans="1:6" x14ac:dyDescent="0.25">
      <c r="A53" s="66"/>
      <c r="B53" s="66"/>
      <c r="C53" s="66"/>
    </row>
    <row r="55" spans="1:6" x14ac:dyDescent="0.25">
      <c r="A55" s="66"/>
      <c r="B55" s="66"/>
      <c r="C55" s="66"/>
    </row>
    <row r="56" spans="1:6" x14ac:dyDescent="0.25">
      <c r="B56" s="27"/>
    </row>
    <row r="57" spans="1:6" x14ac:dyDescent="0.25">
      <c r="B57" s="27"/>
    </row>
    <row r="58" spans="1:6" x14ac:dyDescent="0.25">
      <c r="A58" s="66"/>
      <c r="B58" s="66"/>
      <c r="C58" s="66"/>
      <c r="D58" s="33"/>
      <c r="E58" s="33"/>
      <c r="F58" s="33"/>
    </row>
  </sheetData>
  <mergeCells count="5">
    <mergeCell ref="A26:B26"/>
    <mergeCell ref="A58:C58"/>
    <mergeCell ref="A50:C50"/>
    <mergeCell ref="A53:C53"/>
    <mergeCell ref="A55:C55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zoomScale="80" zoomScaleNormal="80" workbookViewId="0">
      <selection activeCell="B9" sqref="B9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87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Q1-Q4 2018</v>
      </c>
      <c r="C5" s="16" t="str">
        <f>'Income Statement'!C5</f>
        <v>Q1-Q4 2017</v>
      </c>
    </row>
    <row r="6" spans="1:16382" ht="35.1" customHeight="1" x14ac:dyDescent="0.25">
      <c r="A6" s="18"/>
      <c r="B6" s="19" t="str">
        <f>'Income Statement'!B6</f>
        <v>01/01/2018- 31/12/2018</v>
      </c>
      <c r="C6" s="19" t="str">
        <f>'Income Statement'!C6</f>
        <v>01/01/2017- 31/12/2017</v>
      </c>
    </row>
    <row r="7" spans="1:16382" ht="13.95" customHeight="1" x14ac:dyDescent="0.25">
      <c r="A7" s="23" t="s">
        <v>54</v>
      </c>
      <c r="B7" s="64">
        <v>1085559</v>
      </c>
      <c r="C7" s="64">
        <v>719388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55</v>
      </c>
      <c r="B8" s="64">
        <v>575107</v>
      </c>
      <c r="C8" s="64">
        <v>496007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56</v>
      </c>
      <c r="B9" s="64">
        <v>202664</v>
      </c>
      <c r="C9" s="64">
        <v>162610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57</v>
      </c>
      <c r="B10" s="64">
        <v>163672</v>
      </c>
      <c r="C10" s="64">
        <v>93666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52</v>
      </c>
      <c r="B11" s="64">
        <v>42561</v>
      </c>
      <c r="C11" s="64">
        <v>13241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53</v>
      </c>
      <c r="B12" s="65">
        <f>SUM(B7:B11)</f>
        <v>2069563</v>
      </c>
      <c r="C12" s="65">
        <f>SUM(C7:C11)</f>
        <v>1484912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2019-02-26T19:48:57Z</dcterms:modified>
</cp:coreProperties>
</file>